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codeName="ThisWorkbook" defaultThemeVersion="124226"/>
  <xr:revisionPtr revIDLastSave="0" documentId="13_ncr:1_{AD1E44CA-E713-435A-AC4A-39BBF2787D99}" xr6:coauthVersionLast="47" xr6:coauthVersionMax="47" xr10:uidLastSave="{00000000-0000-0000-0000-000000000000}"/>
  <bookViews>
    <workbookView xWindow="59295" yWindow="645" windowWidth="23955" windowHeight="14685" tabRatio="865" activeTab="3" xr2:uid="{00000000-000D-0000-FFFF-FFFF00000000}"/>
  </bookViews>
  <sheets>
    <sheet name="製造販売後調査に係る経費算出基準" sheetId="27" r:id="rId1"/>
    <sheet name="基本情報入力シート" sheetId="26" r:id="rId2"/>
    <sheet name="算出内訳書-使用成績調査" sheetId="21" r:id="rId3"/>
    <sheet name="算出内訳書-特定使用成績調査" sheetId="24" r:id="rId4"/>
    <sheet name="算出内訳書-副作用報告" sheetId="23" r:id="rId5"/>
    <sheet name="変更・継続審査審議費用" sheetId="28" r:id="rId6"/>
    <sheet name="登録のみ" sheetId="29"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8" i="29" l="1"/>
  <c r="U20" i="29" s="1"/>
  <c r="U21" i="29" s="1"/>
  <c r="U16" i="29"/>
  <c r="S10" i="29"/>
  <c r="F10" i="29"/>
  <c r="S9" i="29"/>
  <c r="F9" i="29"/>
  <c r="S8" i="29"/>
  <c r="G8" i="29"/>
  <c r="O7" i="29"/>
  <c r="F7" i="29"/>
  <c r="S6" i="29"/>
  <c r="F6" i="29"/>
  <c r="F5" i="29"/>
  <c r="F4" i="29"/>
  <c r="N3" i="29"/>
  <c r="B2" i="29"/>
  <c r="U16" i="28"/>
  <c r="U16" i="23"/>
  <c r="U19" i="29" l="1"/>
  <c r="U22" i="29" s="1"/>
  <c r="U23" i="29" s="1"/>
  <c r="U18" i="28"/>
  <c r="U19" i="28" s="1"/>
  <c r="U20" i="28" l="1"/>
  <c r="U21" i="28" s="1"/>
  <c r="U22" i="28" l="1"/>
  <c r="U23" i="28" s="1"/>
  <c r="U18" i="21" l="1"/>
  <c r="U19" i="21" s="1"/>
  <c r="P14" i="21"/>
  <c r="U18" i="24" l="1"/>
  <c r="U19" i="24" s="1"/>
  <c r="P14" i="24"/>
  <c r="F6" i="23" l="1"/>
  <c r="F7" i="23"/>
  <c r="S7" i="23"/>
  <c r="S6" i="23"/>
  <c r="S10" i="28" l="1"/>
  <c r="S9" i="28"/>
  <c r="F10" i="28"/>
  <c r="F9" i="28"/>
  <c r="F4" i="28" l="1"/>
  <c r="N3" i="24"/>
  <c r="F5" i="24"/>
  <c r="F6" i="24"/>
  <c r="S6" i="24"/>
  <c r="F7" i="24"/>
  <c r="O7" i="24"/>
  <c r="G8" i="24"/>
  <c r="G14" i="24" s="1"/>
  <c r="S8" i="24"/>
  <c r="L14" i="24" s="1"/>
  <c r="S10" i="24"/>
  <c r="F10" i="24"/>
  <c r="S9" i="24"/>
  <c r="F9" i="24"/>
  <c r="F4" i="24"/>
  <c r="S10" i="21"/>
  <c r="F10" i="21"/>
  <c r="S9" i="21"/>
  <c r="F9" i="21"/>
  <c r="F4" i="21"/>
  <c r="U14" i="24" l="1"/>
  <c r="S8" i="28"/>
  <c r="G8" i="28"/>
  <c r="O7" i="28"/>
  <c r="F7" i="28"/>
  <c r="S6" i="28"/>
  <c r="F6" i="28"/>
  <c r="F5" i="28"/>
  <c r="N3" i="28"/>
  <c r="B2" i="28"/>
  <c r="U20" i="24" l="1"/>
  <c r="U21" i="24" s="1"/>
  <c r="U16" i="24"/>
  <c r="U17" i="24" s="1"/>
  <c r="B2" i="23"/>
  <c r="B2" i="24"/>
  <c r="B2" i="21"/>
  <c r="U22" i="24" l="1"/>
  <c r="U23" i="24" s="1"/>
  <c r="U24" i="24" s="1"/>
  <c r="U25" i="24" s="1"/>
  <c r="N3" i="23"/>
  <c r="S5" i="23"/>
  <c r="F5" i="23"/>
  <c r="F4" i="23"/>
  <c r="U11" i="23"/>
  <c r="U13" i="23" s="1"/>
  <c r="O7" i="21"/>
  <c r="F7" i="21"/>
  <c r="F6" i="21"/>
  <c r="S6" i="21"/>
  <c r="U17" i="23" l="1"/>
  <c r="U18" i="23" s="1"/>
  <c r="U14" i="23" l="1"/>
  <c r="U19" i="23"/>
  <c r="U20" i="23" l="1"/>
  <c r="N3" i="21"/>
  <c r="F5" i="21"/>
  <c r="G8" i="21"/>
  <c r="G14" i="21" s="1"/>
  <c r="S8" i="21"/>
  <c r="L14" i="21" s="1"/>
  <c r="U14" i="21" l="1"/>
  <c r="U16" i="21" s="1"/>
  <c r="U17" i="21" l="1"/>
  <c r="U20" i="21"/>
  <c r="U22" i="21" l="1"/>
  <c r="U23" i="21" s="1"/>
  <c r="U21" i="21"/>
  <c r="U24" i="21" s="1"/>
  <c r="U25" i="21" s="1"/>
</calcChain>
</file>

<file path=xl/sharedStrings.xml><?xml version="1.0" encoding="utf-8"?>
<sst xmlns="http://schemas.openxmlformats.org/spreadsheetml/2006/main" count="367" uniqueCount="127">
  <si>
    <t>整理番号</t>
    <rPh sb="0" eb="2">
      <t>セイリ</t>
    </rPh>
    <rPh sb="2" eb="4">
      <t>バンゴウ</t>
    </rPh>
    <phoneticPr fontId="2"/>
  </si>
  <si>
    <t>委託会社名</t>
    <rPh sb="0" eb="2">
      <t>イタク</t>
    </rPh>
    <rPh sb="2" eb="4">
      <t>ガイシャ</t>
    </rPh>
    <rPh sb="4" eb="5">
      <t>メイ</t>
    </rPh>
    <phoneticPr fontId="2"/>
  </si>
  <si>
    <t>円＝</t>
    <rPh sb="0" eb="1">
      <t>エン</t>
    </rPh>
    <phoneticPr fontId="2"/>
  </si>
  <si>
    <t>円</t>
    <rPh sb="0" eb="1">
      <t>エン</t>
    </rPh>
    <phoneticPr fontId="2"/>
  </si>
  <si>
    <t>実施予定症例数</t>
    <rPh sb="0" eb="2">
      <t>ジッシ</t>
    </rPh>
    <rPh sb="2" eb="4">
      <t>ヨテイ</t>
    </rPh>
    <rPh sb="4" eb="6">
      <t>ショウレイ</t>
    </rPh>
    <rPh sb="6" eb="7">
      <t>スウ</t>
    </rPh>
    <phoneticPr fontId="2"/>
  </si>
  <si>
    <t>症例</t>
    <rPh sb="0" eb="2">
      <t>ショウレイ</t>
    </rPh>
    <phoneticPr fontId="2"/>
  </si>
  <si>
    <t>経費項目</t>
    <phoneticPr fontId="2"/>
  </si>
  <si>
    <t>一般経費</t>
    <phoneticPr fontId="2"/>
  </si>
  <si>
    <t>その他</t>
    <phoneticPr fontId="2"/>
  </si>
  <si>
    <t>計</t>
    <phoneticPr fontId="2"/>
  </si>
  <si>
    <t>金額（円）</t>
    <phoneticPr fontId="2"/>
  </si>
  <si>
    <t>積算内訳</t>
    <phoneticPr fontId="2"/>
  </si>
  <si>
    <t>調査課題名</t>
    <rPh sb="0" eb="2">
      <t>チョウサ</t>
    </rPh>
    <rPh sb="2" eb="4">
      <t>カダイ</t>
    </rPh>
    <rPh sb="4" eb="5">
      <t>メイ</t>
    </rPh>
    <phoneticPr fontId="2"/>
  </si>
  <si>
    <t>症例×</t>
    <rPh sb="0" eb="2">
      <t>ショウレイ</t>
    </rPh>
    <phoneticPr fontId="2"/>
  </si>
  <si>
    <t>報告×</t>
    <rPh sb="0" eb="2">
      <t>ホウコク</t>
    </rPh>
    <phoneticPr fontId="2"/>
  </si>
  <si>
    <t>年</t>
    <rPh sb="0" eb="1">
      <t>ネン</t>
    </rPh>
    <phoneticPr fontId="2"/>
  </si>
  <si>
    <t>か月</t>
    <rPh sb="1" eb="2">
      <t>ゲツ</t>
    </rPh>
    <phoneticPr fontId="2"/>
  </si>
  <si>
    <t>契約期間</t>
    <rPh sb="0" eb="2">
      <t>ケイヤク</t>
    </rPh>
    <rPh sb="2" eb="4">
      <t>キカン</t>
    </rPh>
    <phoneticPr fontId="2"/>
  </si>
  <si>
    <t>実施予定年数</t>
  </si>
  <si>
    <t>～</t>
    <phoneticPr fontId="2"/>
  </si>
  <si>
    <t>製造販売後臨床調査（使用成績調査、特定使用成績調査）</t>
    <rPh sb="0" eb="2">
      <t>セイゾウ</t>
    </rPh>
    <rPh sb="2" eb="4">
      <t>ハンバイ</t>
    </rPh>
    <rPh sb="4" eb="5">
      <t>ゴ</t>
    </rPh>
    <rPh sb="5" eb="7">
      <t>リンショウ</t>
    </rPh>
    <rPh sb="7" eb="9">
      <t>チョウサ</t>
    </rPh>
    <rPh sb="10" eb="12">
      <t>シヨウ</t>
    </rPh>
    <rPh sb="12" eb="14">
      <t>セイセキ</t>
    </rPh>
    <rPh sb="14" eb="16">
      <t>チョウサ</t>
    </rPh>
    <rPh sb="17" eb="19">
      <t>トクテイ</t>
    </rPh>
    <rPh sb="19" eb="21">
      <t>シヨウ</t>
    </rPh>
    <rPh sb="21" eb="23">
      <t>セイセキ</t>
    </rPh>
    <rPh sb="23" eb="25">
      <t>チョウサ</t>
    </rPh>
    <phoneticPr fontId="2"/>
  </si>
  <si>
    <t>課題名</t>
    <rPh sb="0" eb="2">
      <t>カダイ</t>
    </rPh>
    <rPh sb="2" eb="3">
      <t>メイ</t>
    </rPh>
    <phoneticPr fontId="2"/>
  </si>
  <si>
    <t>責任医師名</t>
    <phoneticPr fontId="2"/>
  </si>
  <si>
    <t>報告</t>
    <rPh sb="0" eb="2">
      <t>ホウコク</t>
    </rPh>
    <phoneticPr fontId="2"/>
  </si>
  <si>
    <t>受託研究費算出内訳書 （使用成績調査）</t>
    <phoneticPr fontId="2"/>
  </si>
  <si>
    <t>受託研究費算出内訳書 （特定使用成績調査）</t>
    <rPh sb="12" eb="14">
      <t>トクテイ</t>
    </rPh>
    <phoneticPr fontId="2"/>
  </si>
  <si>
    <t>依頼者名</t>
    <rPh sb="0" eb="2">
      <t>イライ</t>
    </rPh>
    <rPh sb="2" eb="3">
      <t>シャ</t>
    </rPh>
    <rPh sb="3" eb="4">
      <t>メイ</t>
    </rPh>
    <phoneticPr fontId="2"/>
  </si>
  <si>
    <t>実施施設名</t>
    <rPh sb="0" eb="2">
      <t>ジッシ</t>
    </rPh>
    <rPh sb="2" eb="4">
      <t>シセツ</t>
    </rPh>
    <rPh sb="4" eb="5">
      <t>メイ</t>
    </rPh>
    <phoneticPr fontId="2"/>
  </si>
  <si>
    <t>受託研究費算出内訳書 （副作用報告）</t>
    <rPh sb="12" eb="15">
      <t>フクサヨウ</t>
    </rPh>
    <rPh sb="15" eb="17">
      <t>ホウコク</t>
    </rPh>
    <phoneticPr fontId="2"/>
  </si>
  <si>
    <t>副作用報告</t>
    <rPh sb="0" eb="3">
      <t>フクサヨウ</t>
    </rPh>
    <rPh sb="3" eb="5">
      <t>ホウコク</t>
    </rPh>
    <phoneticPr fontId="2"/>
  </si>
  <si>
    <t>製薬会社名</t>
    <rPh sb="0" eb="2">
      <t>セイヤク</t>
    </rPh>
    <rPh sb="2" eb="4">
      <t>ガイシャ</t>
    </rPh>
    <rPh sb="4" eb="5">
      <t>メイ</t>
    </rPh>
    <phoneticPr fontId="2"/>
  </si>
  <si>
    <t>施設名</t>
    <rPh sb="0" eb="2">
      <t>シセツ</t>
    </rPh>
    <rPh sb="2" eb="3">
      <t>メイ</t>
    </rPh>
    <phoneticPr fontId="2"/>
  </si>
  <si>
    <t>医薬品名</t>
    <rPh sb="0" eb="3">
      <t>イヤクヒン</t>
    </rPh>
    <rPh sb="3" eb="4">
      <t>メイ</t>
    </rPh>
    <phoneticPr fontId="2"/>
  </si>
  <si>
    <t>報告医師名</t>
    <rPh sb="0" eb="2">
      <t>ホウコク</t>
    </rPh>
    <phoneticPr fontId="2"/>
  </si>
  <si>
    <t>自動計算しているセルは変更することができません。</t>
    <rPh sb="0" eb="2">
      <t>ジドウ</t>
    </rPh>
    <rPh sb="2" eb="4">
      <t>ケイサン</t>
    </rPh>
    <rPh sb="11" eb="13">
      <t>ヘンコウ</t>
    </rPh>
    <phoneticPr fontId="2"/>
  </si>
  <si>
    <t>初回審査</t>
    <rPh sb="0" eb="2">
      <t>ショカイ</t>
    </rPh>
    <rPh sb="2" eb="4">
      <t>シンサ</t>
    </rPh>
    <phoneticPr fontId="2"/>
  </si>
  <si>
    <t>継続審査</t>
    <rPh sb="0" eb="2">
      <t>ケイゾク</t>
    </rPh>
    <rPh sb="2" eb="4">
      <t>シンサ</t>
    </rPh>
    <phoneticPr fontId="2"/>
  </si>
  <si>
    <t>〇</t>
  </si>
  <si>
    <t>責任医師名</t>
    <phoneticPr fontId="2"/>
  </si>
  <si>
    <t>実施科名</t>
    <rPh sb="0" eb="2">
      <t>ジッシ</t>
    </rPh>
    <rPh sb="2" eb="4">
      <t>カメイ</t>
    </rPh>
    <phoneticPr fontId="2"/>
  </si>
  <si>
    <t>報告医師所属科名</t>
    <rPh sb="0" eb="2">
      <t>ホウコク</t>
    </rPh>
    <rPh sb="4" eb="6">
      <t>ショゾク</t>
    </rPh>
    <rPh sb="6" eb="8">
      <t>カメイ</t>
    </rPh>
    <phoneticPr fontId="2"/>
  </si>
  <si>
    <t>契約期間</t>
    <rPh sb="0" eb="2">
      <t>ケイヤク</t>
    </rPh>
    <rPh sb="2" eb="4">
      <t>キカン</t>
    </rPh>
    <phoneticPr fontId="2"/>
  </si>
  <si>
    <t>～</t>
    <phoneticPr fontId="2"/>
  </si>
  <si>
    <t>①＋②</t>
    <phoneticPr fontId="2"/>
  </si>
  <si>
    <t>④審査費用</t>
    <rPh sb="1" eb="3">
      <t>シンサ</t>
    </rPh>
    <phoneticPr fontId="2"/>
  </si>
  <si>
    <t>⑤消費税（④）</t>
    <rPh sb="1" eb="4">
      <t>ショウヒゼイ</t>
    </rPh>
    <phoneticPr fontId="2"/>
  </si>
  <si>
    <t>⑦消費税（⑥）</t>
    <rPh sb="1" eb="4">
      <t>ショウヒゼイ</t>
    </rPh>
    <phoneticPr fontId="2"/>
  </si>
  <si>
    <t>（（①＋④）×30％）</t>
    <phoneticPr fontId="2"/>
  </si>
  <si>
    <t>⑧小計</t>
    <rPh sb="1" eb="3">
      <t>ショウケイ</t>
    </rPh>
    <phoneticPr fontId="2"/>
  </si>
  <si>
    <t>（④＋⑤＋⑥＋⑦）</t>
    <phoneticPr fontId="2"/>
  </si>
  <si>
    <t>（③＋⑧）</t>
    <phoneticPr fontId="2"/>
  </si>
  <si>
    <t>医薬品、医療機器名</t>
    <rPh sb="0" eb="3">
      <t>イヤクヒン</t>
    </rPh>
    <rPh sb="4" eb="6">
      <t>イリョウ</t>
    </rPh>
    <rPh sb="6" eb="8">
      <t>キキ</t>
    </rPh>
    <rPh sb="8" eb="9">
      <t>メイ</t>
    </rPh>
    <phoneticPr fontId="2"/>
  </si>
  <si>
    <t>報告医師科名</t>
    <rPh sb="0" eb="2">
      <t>ホウコク</t>
    </rPh>
    <rPh sb="2" eb="4">
      <t>イシ</t>
    </rPh>
    <rPh sb="4" eb="6">
      <t>カメイ</t>
    </rPh>
    <phoneticPr fontId="2"/>
  </si>
  <si>
    <t>報告医師名</t>
    <rPh sb="0" eb="2">
      <t>ホウコク</t>
    </rPh>
    <phoneticPr fontId="2"/>
  </si>
  <si>
    <t>受託研究費算出内訳書 （変更・継続審査審議費用）</t>
    <rPh sb="12" eb="14">
      <t>ヘンコウ</t>
    </rPh>
    <rPh sb="15" eb="17">
      <t>ケイゾク</t>
    </rPh>
    <rPh sb="17" eb="19">
      <t>シンサ</t>
    </rPh>
    <rPh sb="19" eb="21">
      <t>シンギ</t>
    </rPh>
    <rPh sb="21" eb="23">
      <t>ヒヨウ</t>
    </rPh>
    <phoneticPr fontId="2"/>
  </si>
  <si>
    <t>担当者氏名</t>
    <rPh sb="0" eb="3">
      <t>タントウシャ</t>
    </rPh>
    <rPh sb="3" eb="5">
      <t>シメイ</t>
    </rPh>
    <phoneticPr fontId="2"/>
  </si>
  <si>
    <t>会社住所</t>
    <rPh sb="0" eb="2">
      <t>カイシャ</t>
    </rPh>
    <rPh sb="2" eb="4">
      <t>ジュウショ</t>
    </rPh>
    <phoneticPr fontId="2"/>
  </si>
  <si>
    <t>会社電話番号</t>
    <rPh sb="0" eb="2">
      <t>カイシャ</t>
    </rPh>
    <rPh sb="2" eb="4">
      <t>デンワ</t>
    </rPh>
    <rPh sb="4" eb="6">
      <t>バンゴウ</t>
    </rPh>
    <phoneticPr fontId="2"/>
  </si>
  <si>
    <t>担当者メールアドレス</t>
    <rPh sb="0" eb="3">
      <t>タントウシャ</t>
    </rPh>
    <phoneticPr fontId="2"/>
  </si>
  <si>
    <t>担当者氏名</t>
    <rPh sb="0" eb="3">
      <t>タントウシャ</t>
    </rPh>
    <rPh sb="3" eb="5">
      <t>シメイ</t>
    </rPh>
    <phoneticPr fontId="2"/>
  </si>
  <si>
    <t>会社住所</t>
    <rPh sb="0" eb="2">
      <t>カイシャ</t>
    </rPh>
    <rPh sb="2" eb="4">
      <t>ジュウショ</t>
    </rPh>
    <phoneticPr fontId="2"/>
  </si>
  <si>
    <t>会社電話番号</t>
    <rPh sb="0" eb="2">
      <t>カイシャ</t>
    </rPh>
    <rPh sb="2" eb="4">
      <t>デンワ</t>
    </rPh>
    <rPh sb="4" eb="6">
      <t>バンゴウ</t>
    </rPh>
    <phoneticPr fontId="2"/>
  </si>
  <si>
    <t>担当者メアド</t>
    <rPh sb="0" eb="3">
      <t>タントウシャ</t>
    </rPh>
    <phoneticPr fontId="2"/>
  </si>
  <si>
    <t>1症例あたりの報告数</t>
    <rPh sb="1" eb="3">
      <t>ショウレイ</t>
    </rPh>
    <rPh sb="7" eb="9">
      <t>ホウコク</t>
    </rPh>
    <rPh sb="9" eb="10">
      <t>スウ</t>
    </rPh>
    <phoneticPr fontId="2"/>
  </si>
  <si>
    <t>1例あたりの報告数</t>
    <rPh sb="1" eb="2">
      <t>レイ</t>
    </rPh>
    <rPh sb="6" eb="8">
      <t>ホウコク</t>
    </rPh>
    <rPh sb="8" eb="9">
      <t>スウ</t>
    </rPh>
    <phoneticPr fontId="2"/>
  </si>
  <si>
    <t>①使用成績調査</t>
    <phoneticPr fontId="2"/>
  </si>
  <si>
    <t>②消費税（①）</t>
    <phoneticPr fontId="2"/>
  </si>
  <si>
    <t>③小計</t>
    <phoneticPr fontId="2"/>
  </si>
  <si>
    <t>変動費</t>
    <rPh sb="0" eb="2">
      <t>ヘンドウ</t>
    </rPh>
    <rPh sb="2" eb="3">
      <t>ヒ</t>
    </rPh>
    <phoneticPr fontId="2"/>
  </si>
  <si>
    <t>固定費</t>
    <rPh sb="0" eb="3">
      <t>コテイヒ</t>
    </rPh>
    <phoneticPr fontId="2"/>
  </si>
  <si>
    <t>①調査票
作成経費</t>
    <rPh sb="3" eb="4">
      <t>ヒョウ</t>
    </rPh>
    <rPh sb="5" eb="7">
      <t>サクセイ</t>
    </rPh>
    <rPh sb="7" eb="9">
      <t>ケイヒ</t>
    </rPh>
    <phoneticPr fontId="2"/>
  </si>
  <si>
    <t>1報告あたりの費用</t>
    <rPh sb="1" eb="3">
      <t>ホウコク</t>
    </rPh>
    <rPh sb="7" eb="9">
      <t>ヒヨウ</t>
    </rPh>
    <phoneticPr fontId="2"/>
  </si>
  <si>
    <t>円</t>
    <rPh sb="0" eb="1">
      <t>エン</t>
    </rPh>
    <phoneticPr fontId="2"/>
  </si>
  <si>
    <t>（（①＋④＋⑥）×30％）</t>
    <phoneticPr fontId="2"/>
  </si>
  <si>
    <t>（①×10％）</t>
    <phoneticPr fontId="2"/>
  </si>
  <si>
    <t>⑥事務費</t>
    <rPh sb="1" eb="4">
      <t>ジムヒ</t>
    </rPh>
    <phoneticPr fontId="2"/>
  </si>
  <si>
    <t>⑥管理費</t>
    <rPh sb="1" eb="3">
      <t>カンリ</t>
    </rPh>
    <phoneticPr fontId="2"/>
  </si>
  <si>
    <t>（④×30％）</t>
    <phoneticPr fontId="2"/>
  </si>
  <si>
    <t>変更・終了
審査</t>
    <rPh sb="0" eb="2">
      <t>ヘンコウ</t>
    </rPh>
    <rPh sb="3" eb="5">
      <t>シュウリョウ</t>
    </rPh>
    <rPh sb="6" eb="8">
      <t>シンサ</t>
    </rPh>
    <phoneticPr fontId="2"/>
  </si>
  <si>
    <t>⑥管理費</t>
    <rPh sb="1" eb="3">
      <t>カンリ</t>
    </rPh>
    <phoneticPr fontId="2"/>
  </si>
  <si>
    <t>この基本情報入力シートに必要事項を入力してから、各シートの情報を入力してください。</t>
    <rPh sb="2" eb="4">
      <t>キホン</t>
    </rPh>
    <rPh sb="4" eb="6">
      <t>ジョウホウ</t>
    </rPh>
    <rPh sb="6" eb="8">
      <t>ニュウリョク</t>
    </rPh>
    <rPh sb="12" eb="14">
      <t>ヒツヨウ</t>
    </rPh>
    <rPh sb="14" eb="16">
      <t>ジコウ</t>
    </rPh>
    <rPh sb="17" eb="19">
      <t>ニュウリョク</t>
    </rPh>
    <rPh sb="24" eb="25">
      <t>カク</t>
    </rPh>
    <rPh sb="29" eb="31">
      <t>ジョウホウ</t>
    </rPh>
    <rPh sb="32" eb="34">
      <t>ニュウリョク</t>
    </rPh>
    <phoneticPr fontId="2"/>
  </si>
  <si>
    <t>⑧管理費</t>
    <rPh sb="1" eb="4">
      <t>カンリヒ</t>
    </rPh>
    <phoneticPr fontId="2"/>
  </si>
  <si>
    <t>⑨消費税（⑧）</t>
    <rPh sb="1" eb="4">
      <t>ショウヒゼイ</t>
    </rPh>
    <phoneticPr fontId="2"/>
  </si>
  <si>
    <t>（④＋⑤＋⑥＋⑦＋⑧＋⑨）</t>
    <phoneticPr fontId="2"/>
  </si>
  <si>
    <t>⑩小計</t>
    <rPh sb="1" eb="3">
      <t>ショウケイ</t>
    </rPh>
    <phoneticPr fontId="2"/>
  </si>
  <si>
    <t>社会医療法人宏潤会</t>
  </si>
  <si>
    <t>使用成績調査、特定使用成績調査、副作用報告に関する経費算出基準について</t>
  </si>
  <si>
    <t>使用成績調査に係る経費算出基準</t>
  </si>
  <si>
    <t>※使用成績調査とは、製造業者等が、製造販売後の医薬品について、薬事法第14条の4第4項に定める再審査の申請に関する資料の作成のために行う調査であって、日常の診療における当該医薬品の使用実態下で、当該医薬品を使用する患者を定めることなく、副作用による疾病等の種類別の発現状況など適正使用情報の把握のために行う調査をいう。</t>
  </si>
  <si>
    <r>
      <t>①</t>
    </r>
    <r>
      <rPr>
        <sz val="7"/>
        <rFont val="Times New Roman"/>
        <family val="1"/>
      </rPr>
      <t xml:space="preserve">    </t>
    </r>
    <r>
      <rPr>
        <sz val="11"/>
        <rFont val="Meiryo UI"/>
        <family val="3"/>
        <charset val="128"/>
      </rPr>
      <t>報告書作成経費</t>
    </r>
  </si>
  <si>
    <t>報告書作成経費の積算は、1症例1報告書当たりの単価に症例数を乗じたものとする。</t>
  </si>
  <si>
    <t>算出基準：1症例1報告書当たり単価×症例数</t>
  </si>
  <si>
    <t>〔1症例1報告書当たり単価【使用成績調査】＝20,000円〕</t>
  </si>
  <si>
    <r>
      <t>②</t>
    </r>
    <r>
      <rPr>
        <sz val="7"/>
        <rFont val="Times New Roman"/>
        <family val="1"/>
      </rPr>
      <t xml:space="preserve">    </t>
    </r>
    <r>
      <rPr>
        <sz val="11"/>
        <rFont val="Meiryo UI"/>
        <family val="3"/>
        <charset val="128"/>
      </rPr>
      <t>審査費用</t>
    </r>
  </si>
  <si>
    <t>治験審査委員会の審査経費：新規申請￥30000、変更・終了に関する審議￥10000、継続審査￥20000</t>
  </si>
  <si>
    <r>
      <t>③</t>
    </r>
    <r>
      <rPr>
        <sz val="7"/>
        <rFont val="Times New Roman"/>
        <family val="1"/>
      </rPr>
      <t xml:space="preserve">    </t>
    </r>
    <r>
      <rPr>
        <sz val="11"/>
        <rFont val="Meiryo UI"/>
        <family val="3"/>
        <charset val="128"/>
      </rPr>
      <t xml:space="preserve">事務費：算出基準：上記経費　① の 10% </t>
    </r>
  </si>
  <si>
    <t>当該研究に必要な：当該研究に必要な光熱水料、消耗品費、印刷製本費、通信運搬費、治験審査委員会等の事務処理に必要な経費、研究の進行の管理等に必要な経費。</t>
  </si>
  <si>
    <r>
      <t>④</t>
    </r>
    <r>
      <rPr>
        <sz val="7"/>
        <rFont val="Times New Roman"/>
        <family val="1"/>
      </rPr>
      <t xml:space="preserve">    </t>
    </r>
    <r>
      <rPr>
        <sz val="11"/>
        <rFont val="Meiryo UI"/>
        <family val="3"/>
        <charset val="128"/>
      </rPr>
      <t xml:space="preserve">管理費：算出基準：上記経費（①＋②＋③）の 30% </t>
    </r>
  </si>
  <si>
    <t>技術料、機械損料、建物使用料、調査管理経費（症例検索のためのデータベース作成費等）、その他①に該当しない調査関連経費</t>
  </si>
  <si>
    <t>特定使用成績調査に係る経費算出基準</t>
  </si>
  <si>
    <t>※特定使用成績調査とは、小児、高齢者、妊産婦、腎機能障害又は肝機能障害を有する患者、医薬品を長期に使用する患者その他の医薬品を使用する条件が定められた患者で品質、有効性及び安全性に関する情報、その他の適正使用情報の検出又は確認を行う調査をいう。</t>
  </si>
  <si>
    <t>〔1症例1報告書当たり単価【特定使用成績調査】＝30,000円〕</t>
  </si>
  <si>
    <t>副作用報告に係る経費算出基準</t>
  </si>
  <si>
    <t>※副作用報告とは、適正使用情報の収集のために、製造業者等からの依頼により医薬関係者が製造業者等に対して行われる副作用報告をいう。</t>
  </si>
  <si>
    <t>〔1症例1報告書当たり単価【副作用報告】＝15,000円〕</t>
  </si>
  <si>
    <t>治験審査委員会の審査経費：副作用報告の審査費用￥15,000</t>
  </si>
  <si>
    <r>
      <t>③</t>
    </r>
    <r>
      <rPr>
        <sz val="7"/>
        <rFont val="Times New Roman"/>
        <family val="1"/>
      </rPr>
      <t xml:space="preserve">    </t>
    </r>
    <r>
      <rPr>
        <sz val="11"/>
        <rFont val="Meiryo UI"/>
        <family val="3"/>
        <charset val="128"/>
      </rPr>
      <t>管理的経費（間接経費）</t>
    </r>
  </si>
  <si>
    <t>当該研究に必要な光熱水料、消耗品費、印刷製本費、通信運搬費、治験審査委員会の事務処理に必要な経費、研究の進行の管理等に必要な経費、および、技術料、機械損料、建物使用料等の経費。</t>
  </si>
  <si>
    <t>算出基準：上記経費（①＋②）の30%</t>
  </si>
  <si>
    <t>R-P</t>
    <phoneticPr fontId="2"/>
  </si>
  <si>
    <t>R-PAE</t>
    <phoneticPr fontId="2"/>
  </si>
  <si>
    <r>
      <t>R</t>
    </r>
    <r>
      <rPr>
        <sz val="10"/>
        <rFont val="Meiryo UI"/>
        <family val="3"/>
        <charset val="128"/>
      </rPr>
      <t>-P</t>
    </r>
    <phoneticPr fontId="2"/>
  </si>
  <si>
    <t>（③＋⑩）</t>
    <phoneticPr fontId="2"/>
  </si>
  <si>
    <t>（④×10％）</t>
    <phoneticPr fontId="2"/>
  </si>
  <si>
    <t>（⑥×10％）</t>
    <phoneticPr fontId="2"/>
  </si>
  <si>
    <t>‐</t>
    <phoneticPr fontId="2"/>
  </si>
  <si>
    <t>（⑧×10％）</t>
    <phoneticPr fontId="2"/>
  </si>
  <si>
    <t>1症例1報告あたり、調査経費は原則3万円（税別）</t>
    <rPh sb="15" eb="17">
      <t>ゲンソク</t>
    </rPh>
    <phoneticPr fontId="2"/>
  </si>
  <si>
    <t>アステラス製薬株式会社</t>
    <rPh sb="5" eb="7">
      <t>セイヤク</t>
    </rPh>
    <rPh sb="7" eb="11">
      <t>カブシキガイシャ</t>
    </rPh>
    <phoneticPr fontId="2"/>
  </si>
  <si>
    <t>パドセブ®</t>
  </si>
  <si>
    <t>泌尿器科</t>
    <rPh sb="0" eb="4">
      <t>ヒニョウキカ</t>
    </rPh>
    <phoneticPr fontId="2"/>
  </si>
  <si>
    <t>田口　文</t>
    <rPh sb="0" eb="2">
      <t>タグチ</t>
    </rPh>
    <rPh sb="3" eb="4">
      <t>アヤ</t>
    </rPh>
    <phoneticPr fontId="2"/>
  </si>
  <si>
    <t>東京都港区高輪四丁目10番18号</t>
    <rPh sb="0" eb="3">
      <t>トウキョウト</t>
    </rPh>
    <rPh sb="3" eb="5">
      <t>ミナトク</t>
    </rPh>
    <rPh sb="5" eb="7">
      <t>タカナワ</t>
    </rPh>
    <rPh sb="7" eb="10">
      <t>ヨンチョウメ</t>
    </rPh>
    <rPh sb="12" eb="13">
      <t>バン</t>
    </rPh>
    <rPh sb="15" eb="16">
      <t>ゴウ</t>
    </rPh>
    <phoneticPr fontId="2"/>
  </si>
  <si>
    <t>070-3191-6950</t>
    <phoneticPr fontId="2"/>
  </si>
  <si>
    <t>aya.taguchi@iqvia.com</t>
    <phoneticPr fontId="2"/>
  </si>
  <si>
    <t>受託研究費算出内訳書 （登録のみ）</t>
    <rPh sb="12" eb="14">
      <t>トウロク</t>
    </rPh>
    <phoneticPr fontId="2"/>
  </si>
  <si>
    <t>名鉄病院</t>
    <rPh sb="0" eb="2">
      <t>メイテツ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</si>
</sst>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quot;R-P&quot;"/>
    <numFmt numFmtId="178" formatCode="&quot;1症例あたり  &quot;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14"/>
      <name val="Meiryo UI"/>
      <family val="3"/>
      <charset val="128"/>
    </font>
    <font>
      <sz val="11"/>
      <name val="Meiryo UI"/>
      <family val="3"/>
      <charset val="128"/>
    </font>
    <font>
      <sz val="9"/>
      <name val="Meiryo UI"/>
      <family val="3"/>
      <charset val="128"/>
    </font>
    <font>
      <u/>
      <sz val="11"/>
      <color theme="10"/>
      <name val="ＭＳ Ｐゴシック"/>
      <family val="3"/>
      <charset val="128"/>
    </font>
    <font>
      <b/>
      <sz val="16"/>
      <name val="Meiryo UI"/>
      <family val="3"/>
      <charset val="128"/>
    </font>
    <font>
      <b/>
      <sz val="14"/>
      <name val="Meiryo UI"/>
      <family val="3"/>
      <charset val="128"/>
    </font>
    <font>
      <b/>
      <sz val="11"/>
      <name val="Meiryo UI"/>
      <family val="3"/>
      <charset val="128"/>
    </font>
    <font>
      <u/>
      <sz val="11"/>
      <color theme="10"/>
      <name val="Meiryo UI"/>
      <family val="3"/>
      <charset val="128"/>
    </font>
    <font>
      <b/>
      <sz val="20"/>
      <name val="Meiryo UI"/>
      <family val="3"/>
      <charset val="128"/>
    </font>
    <font>
      <sz val="10"/>
      <name val="Meiryo UI"/>
      <family val="3"/>
      <charset val="128"/>
    </font>
    <font>
      <sz val="8"/>
      <name val="Meiryo UI"/>
      <family val="3"/>
      <charset val="128"/>
    </font>
    <font>
      <b/>
      <sz val="20"/>
      <color theme="0"/>
      <name val="Meiryo UI"/>
      <family val="3"/>
      <charset val="128"/>
    </font>
    <font>
      <sz val="11"/>
      <color theme="0"/>
      <name val="Meiryo UI"/>
      <family val="3"/>
      <charset val="128"/>
    </font>
    <font>
      <sz val="11"/>
      <name val="Meiryo UI"/>
      <family val="3"/>
      <charset val="128"/>
    </font>
    <font>
      <sz val="10"/>
      <name val="Meiryo UI"/>
      <family val="3"/>
      <charset val="128"/>
    </font>
    <font>
      <sz val="8"/>
      <name val="Meiryo UI"/>
      <family val="3"/>
      <charset val="128"/>
    </font>
    <font>
      <b/>
      <sz val="11"/>
      <name val="Meiryo UI"/>
      <family val="3"/>
      <charset val="128"/>
    </font>
    <font>
      <b/>
      <sz val="12"/>
      <name val="Meiryo UI"/>
      <family val="3"/>
      <charset val="128"/>
    </font>
    <font>
      <sz val="7"/>
      <name val="Times New Roman"/>
      <family val="1"/>
    </font>
  </fonts>
  <fills count="13">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5"/>
        <bgColor indexed="64"/>
      </patternFill>
    </fill>
    <fill>
      <patternFill patternType="solid">
        <fgColor theme="1" tint="0.499984740745262"/>
        <bgColor indexed="64"/>
      </patternFill>
    </fill>
    <fill>
      <patternFill patternType="solid">
        <fgColor theme="3"/>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top/>
      <bottom style="hair">
        <color indexed="64"/>
      </bottom>
      <diagonal/>
    </border>
    <border>
      <left/>
      <right style="medium">
        <color indexed="64"/>
      </right>
      <top/>
      <bottom style="hair">
        <color indexed="64"/>
      </bottom>
      <diagonal/>
    </border>
    <border>
      <left style="hair">
        <color indexed="64"/>
      </left>
      <right/>
      <top style="medium">
        <color indexed="64"/>
      </top>
      <bottom style="medium">
        <color indexed="64"/>
      </bottom>
      <diagonal/>
    </border>
    <border>
      <left style="hair">
        <color indexed="64"/>
      </left>
      <right/>
      <top/>
      <bottom/>
      <diagonal/>
    </border>
    <border>
      <left/>
      <right style="medium">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hair">
        <color indexed="64"/>
      </right>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medium">
        <color indexed="64"/>
      </left>
      <right/>
      <top/>
      <bottom/>
      <diagonal/>
    </border>
    <border>
      <left style="hair">
        <color indexed="64"/>
      </left>
      <right/>
      <top style="medium">
        <color indexed="64"/>
      </top>
      <bottom/>
      <diagonal/>
    </border>
    <border>
      <left/>
      <right style="medium">
        <color indexed="64"/>
      </right>
      <top style="medium">
        <color indexed="64"/>
      </top>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medium">
        <color indexed="64"/>
      </right>
      <top style="thin">
        <color indexed="64"/>
      </top>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right style="hair">
        <color indexed="64"/>
      </right>
      <top style="hair">
        <color indexed="64"/>
      </top>
      <bottom style="thin">
        <color indexed="64"/>
      </bottom>
      <diagonal/>
    </border>
    <border>
      <left/>
      <right style="hair">
        <color indexed="64"/>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hair">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hair">
        <color indexed="64"/>
      </right>
      <top style="thin">
        <color indexed="64"/>
      </top>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s>
  <cellStyleXfs count="3">
    <xf numFmtId="0" fontId="0" fillId="0" borderId="0"/>
    <xf numFmtId="38" fontId="1" fillId="0" borderId="0" applyFont="0" applyFill="0" applyBorder="0" applyAlignment="0" applyProtection="0"/>
    <xf numFmtId="0" fontId="6" fillId="0" borderId="0" applyNumberFormat="0" applyFill="0" applyBorder="0" applyAlignment="0" applyProtection="0"/>
  </cellStyleXfs>
  <cellXfs count="418">
    <xf numFmtId="0" fontId="0" fillId="0" borderId="0" xfId="0"/>
    <xf numFmtId="0" fontId="4" fillId="0" borderId="0" xfId="0" applyFont="1" applyAlignment="1">
      <alignment vertical="center"/>
    </xf>
    <xf numFmtId="0" fontId="5" fillId="0" borderId="0" xfId="0" applyFont="1" applyAlignment="1">
      <alignment vertical="center" wrapText="1"/>
    </xf>
    <xf numFmtId="0" fontId="3" fillId="0" borderId="0" xfId="0" applyFont="1" applyAlignment="1">
      <alignment vertical="center"/>
    </xf>
    <xf numFmtId="0" fontId="5" fillId="0" borderId="0" xfId="0" applyFont="1" applyAlignment="1">
      <alignment horizontal="center" vertical="center"/>
    </xf>
    <xf numFmtId="0" fontId="3" fillId="3" borderId="1" xfId="0" applyFont="1" applyFill="1" applyBorder="1" applyAlignment="1">
      <alignment vertical="center"/>
    </xf>
    <xf numFmtId="0" fontId="8" fillId="3" borderId="3" xfId="0" applyFont="1" applyFill="1" applyBorder="1" applyAlignment="1" applyProtection="1">
      <alignment horizontal="center" vertical="center"/>
      <protection locked="0"/>
    </xf>
    <xf numFmtId="178" fontId="8" fillId="3" borderId="3" xfId="0" applyNumberFormat="1" applyFont="1" applyFill="1" applyBorder="1" applyAlignment="1" applyProtection="1">
      <alignment horizontal="center" vertical="center"/>
      <protection locked="0"/>
    </xf>
    <xf numFmtId="176" fontId="8" fillId="3" borderId="3" xfId="0" applyNumberFormat="1" applyFont="1" applyFill="1" applyBorder="1" applyAlignment="1" applyProtection="1">
      <alignment horizontal="center" vertical="center"/>
      <protection locked="0"/>
    </xf>
    <xf numFmtId="0" fontId="3" fillId="3" borderId="2" xfId="0" applyFont="1" applyFill="1" applyBorder="1" applyAlignment="1">
      <alignment horizontal="center" vertical="center"/>
    </xf>
    <xf numFmtId="0" fontId="8" fillId="3" borderId="2" xfId="0" applyFont="1" applyFill="1" applyBorder="1" applyAlignment="1" applyProtection="1">
      <alignment horizontal="center" vertical="center"/>
      <protection locked="0"/>
    </xf>
    <xf numFmtId="0" fontId="3" fillId="3" borderId="4" xfId="0" applyFont="1" applyFill="1" applyBorder="1" applyAlignment="1">
      <alignment horizontal="left" vertical="center"/>
    </xf>
    <xf numFmtId="0" fontId="3" fillId="2" borderId="1" xfId="0" applyFont="1" applyFill="1" applyBorder="1" applyAlignment="1">
      <alignment vertical="center"/>
    </xf>
    <xf numFmtId="0" fontId="3" fillId="9" borderId="1" xfId="0" applyFont="1" applyFill="1" applyBorder="1" applyAlignment="1">
      <alignment vertical="center"/>
    </xf>
    <xf numFmtId="0" fontId="3" fillId="4" borderId="0" xfId="0" applyFont="1" applyFill="1" applyAlignment="1">
      <alignment vertical="center"/>
    </xf>
    <xf numFmtId="0" fontId="12" fillId="0" borderId="0" xfId="0" applyFont="1" applyAlignment="1">
      <alignment vertical="center"/>
    </xf>
    <xf numFmtId="0" fontId="12" fillId="0" borderId="6" xfId="0" applyFont="1" applyBorder="1" applyAlignment="1">
      <alignment horizontal="center" vertical="center"/>
    </xf>
    <xf numFmtId="0" fontId="4" fillId="8" borderId="47" xfId="0" applyFont="1" applyFill="1" applyBorder="1" applyAlignment="1">
      <alignment vertical="center"/>
    </xf>
    <xf numFmtId="0" fontId="4" fillId="8" borderId="23" xfId="0" applyFont="1" applyFill="1" applyBorder="1" applyAlignment="1">
      <alignment vertical="center"/>
    </xf>
    <xf numFmtId="0" fontId="4" fillId="8" borderId="20" xfId="0" applyFont="1" applyFill="1" applyBorder="1" applyAlignment="1">
      <alignment vertical="center"/>
    </xf>
    <xf numFmtId="0" fontId="9" fillId="8" borderId="68" xfId="0" applyFont="1" applyFill="1" applyBorder="1" applyAlignment="1">
      <alignment vertical="center"/>
    </xf>
    <xf numFmtId="0" fontId="4" fillId="9" borderId="13" xfId="0" applyFont="1" applyFill="1" applyBorder="1" applyAlignment="1" applyProtection="1">
      <alignment horizontal="center" vertical="center" wrapText="1"/>
      <protection locked="0"/>
    </xf>
    <xf numFmtId="0" fontId="4" fillId="9" borderId="8" xfId="0" applyFont="1" applyFill="1" applyBorder="1" applyAlignment="1">
      <alignment vertical="center"/>
    </xf>
    <xf numFmtId="0" fontId="4" fillId="9" borderId="95" xfId="0" applyFont="1" applyFill="1" applyBorder="1" applyAlignment="1">
      <alignment vertical="center"/>
    </xf>
    <xf numFmtId="0" fontId="4" fillId="9" borderId="68" xfId="0" applyFont="1" applyFill="1" applyBorder="1" applyAlignment="1">
      <alignment vertical="center"/>
    </xf>
    <xf numFmtId="0" fontId="4" fillId="9" borderId="50" xfId="0" applyFont="1" applyFill="1" applyBorder="1" applyAlignment="1">
      <alignment vertical="center"/>
    </xf>
    <xf numFmtId="0" fontId="4" fillId="9" borderId="20" xfId="0" applyFont="1" applyFill="1" applyBorder="1" applyAlignment="1">
      <alignment vertical="center"/>
    </xf>
    <xf numFmtId="0" fontId="4" fillId="9" borderId="89" xfId="0" applyFont="1" applyFill="1" applyBorder="1" applyAlignment="1">
      <alignment vertical="center"/>
    </xf>
    <xf numFmtId="0" fontId="9" fillId="9" borderId="60" xfId="0" applyFont="1" applyFill="1" applyBorder="1" applyAlignment="1">
      <alignment vertical="center"/>
    </xf>
    <xf numFmtId="0" fontId="4" fillId="0" borderId="60" xfId="0" applyFont="1" applyBorder="1" applyAlignment="1">
      <alignment vertical="center"/>
    </xf>
    <xf numFmtId="0" fontId="13"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7" fillId="0" borderId="6" xfId="0" applyFont="1" applyBorder="1" applyAlignment="1">
      <alignment horizontal="center" vertical="center"/>
    </xf>
    <xf numFmtId="0" fontId="16" fillId="11" borderId="47" xfId="0" applyFont="1" applyFill="1" applyBorder="1" applyAlignment="1">
      <alignment vertical="center"/>
    </xf>
    <xf numFmtId="0" fontId="16" fillId="11" borderId="23" xfId="0" applyFont="1" applyFill="1" applyBorder="1" applyAlignment="1">
      <alignment vertical="center"/>
    </xf>
    <xf numFmtId="0" fontId="16" fillId="11" borderId="20" xfId="0" applyFont="1" applyFill="1" applyBorder="1" applyAlignment="1">
      <alignment vertical="center"/>
    </xf>
    <xf numFmtId="0" fontId="19" fillId="11" borderId="68" xfId="0" applyFont="1" applyFill="1" applyBorder="1" applyAlignment="1">
      <alignment vertical="center"/>
    </xf>
    <xf numFmtId="0" fontId="16" fillId="9" borderId="13" xfId="0" applyFont="1" applyFill="1" applyBorder="1" applyAlignment="1" applyProtection="1">
      <alignment horizontal="center" vertical="center" wrapText="1"/>
      <protection locked="0"/>
    </xf>
    <xf numFmtId="0" fontId="16" fillId="9" borderId="8" xfId="0" applyFont="1" applyFill="1" applyBorder="1" applyAlignment="1">
      <alignment vertical="center"/>
    </xf>
    <xf numFmtId="0" fontId="16" fillId="9" borderId="50" xfId="0" applyFont="1" applyFill="1" applyBorder="1" applyAlignment="1">
      <alignment vertical="center"/>
    </xf>
    <xf numFmtId="0" fontId="19" fillId="9" borderId="60" xfId="0" applyFont="1" applyFill="1" applyBorder="1" applyAlignment="1">
      <alignment vertical="center"/>
    </xf>
    <xf numFmtId="0" fontId="16" fillId="0" borderId="60" xfId="0" applyFont="1" applyBorder="1" applyAlignment="1">
      <alignment vertical="center"/>
    </xf>
    <xf numFmtId="0" fontId="8" fillId="0" borderId="0" xfId="0" applyFont="1" applyAlignment="1">
      <alignment horizontal="center" vertical="center"/>
    </xf>
    <xf numFmtId="0" fontId="20" fillId="0" borderId="0" xfId="0" applyFont="1" applyAlignment="1">
      <alignment horizontal="justify" vertical="center"/>
    </xf>
    <xf numFmtId="14" fontId="20" fillId="0" borderId="0" xfId="0" applyNumberFormat="1" applyFont="1" applyAlignment="1">
      <alignment horizontal="right" vertical="center"/>
    </xf>
    <xf numFmtId="0" fontId="5" fillId="0" borderId="0" xfId="0" applyFont="1" applyAlignment="1">
      <alignment horizontal="justify" vertical="center"/>
    </xf>
    <xf numFmtId="0" fontId="4" fillId="0" borderId="0" xfId="0" applyFont="1" applyAlignment="1">
      <alignment horizontal="justify" vertical="center"/>
    </xf>
    <xf numFmtId="0" fontId="3" fillId="3" borderId="4" xfId="0" applyFont="1" applyFill="1" applyBorder="1" applyAlignment="1">
      <alignment vertical="center"/>
    </xf>
    <xf numFmtId="0" fontId="4" fillId="3" borderId="1" xfId="0" applyFont="1" applyFill="1" applyBorder="1" applyAlignment="1">
      <alignment vertical="center"/>
    </xf>
    <xf numFmtId="176" fontId="8" fillId="3" borderId="2" xfId="0" applyNumberFormat="1" applyFont="1" applyFill="1" applyBorder="1" applyAlignment="1" applyProtection="1">
      <alignment horizontal="center" vertical="center"/>
      <protection locked="0"/>
    </xf>
    <xf numFmtId="0" fontId="9" fillId="3" borderId="4" xfId="0" applyFont="1" applyFill="1" applyBorder="1" applyAlignment="1" applyProtection="1">
      <alignment horizontal="center" vertical="center"/>
      <protection locked="0"/>
    </xf>
    <xf numFmtId="0" fontId="7" fillId="4" borderId="0" xfId="0" applyFont="1" applyFill="1" applyAlignment="1">
      <alignment horizontal="center" vertical="center" wrapText="1"/>
    </xf>
    <xf numFmtId="0" fontId="7" fillId="4" borderId="0" xfId="0" applyFont="1" applyFill="1" applyAlignment="1">
      <alignment horizontal="center" vertical="center"/>
    </xf>
    <xf numFmtId="0" fontId="8" fillId="3" borderId="1" xfId="0" applyFont="1" applyFill="1" applyBorder="1" applyAlignment="1" applyProtection="1">
      <alignment vertical="center"/>
      <protection locked="0"/>
    </xf>
    <xf numFmtId="0" fontId="9" fillId="3" borderId="1" xfId="0" applyFont="1" applyFill="1" applyBorder="1" applyAlignment="1" applyProtection="1">
      <alignment vertical="center"/>
      <protection locked="0"/>
    </xf>
    <xf numFmtId="0" fontId="8" fillId="3" borderId="0" xfId="0" applyFont="1" applyFill="1" applyAlignment="1">
      <alignment horizontal="center" vertical="center"/>
    </xf>
    <xf numFmtId="0" fontId="9" fillId="3" borderId="0" xfId="0" applyFont="1" applyFill="1" applyAlignment="1">
      <alignment horizontal="center" vertical="center"/>
    </xf>
    <xf numFmtId="0" fontId="3" fillId="3" borderId="1" xfId="0" applyFont="1" applyFill="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8" fillId="2" borderId="1" xfId="0" applyFont="1" applyFill="1" applyBorder="1" applyAlignment="1" applyProtection="1">
      <alignment vertical="center"/>
      <protection locked="0"/>
    </xf>
    <xf numFmtId="0" fontId="9" fillId="2" borderId="1" xfId="0" applyFont="1" applyFill="1" applyBorder="1" applyAlignment="1" applyProtection="1">
      <alignment vertical="center"/>
      <protection locked="0"/>
    </xf>
    <xf numFmtId="0" fontId="3" fillId="3" borderId="2" xfId="0" applyFont="1" applyFill="1" applyBorder="1" applyAlignment="1">
      <alignment vertical="center"/>
    </xf>
    <xf numFmtId="0" fontId="4" fillId="3" borderId="2" xfId="0" applyFont="1" applyFill="1" applyBorder="1" applyAlignment="1">
      <alignment vertical="center"/>
    </xf>
    <xf numFmtId="0" fontId="4" fillId="3" borderId="4" xfId="0" applyFont="1" applyFill="1" applyBorder="1" applyAlignment="1">
      <alignment vertical="center"/>
    </xf>
    <xf numFmtId="0" fontId="8" fillId="2" borderId="0" xfId="0" applyFont="1" applyFill="1" applyAlignment="1">
      <alignment horizontal="center" vertical="center"/>
    </xf>
    <xf numFmtId="0" fontId="9" fillId="2" borderId="0" xfId="0" applyFont="1" applyFill="1" applyAlignment="1">
      <alignment horizontal="center" vertical="center"/>
    </xf>
    <xf numFmtId="0" fontId="8" fillId="2" borderId="3" xfId="0" applyFont="1" applyFill="1" applyBorder="1" applyAlignment="1" applyProtection="1">
      <alignment vertical="center"/>
      <protection locked="0"/>
    </xf>
    <xf numFmtId="0" fontId="8" fillId="2" borderId="2" xfId="0" applyFont="1" applyFill="1" applyBorder="1" applyAlignment="1" applyProtection="1">
      <alignment vertical="center"/>
      <protection locked="0"/>
    </xf>
    <xf numFmtId="0" fontId="8" fillId="2" borderId="4" xfId="0" applyFont="1" applyFill="1" applyBorder="1" applyAlignment="1" applyProtection="1">
      <alignment vertical="center"/>
      <protection locked="0"/>
    </xf>
    <xf numFmtId="0" fontId="8" fillId="3" borderId="3" xfId="0" applyFont="1" applyFill="1" applyBorder="1" applyAlignment="1" applyProtection="1">
      <alignment horizontal="left" vertical="center"/>
      <protection locked="0"/>
    </xf>
    <xf numFmtId="0" fontId="4" fillId="0" borderId="2" xfId="0" applyFont="1" applyBorder="1" applyAlignment="1">
      <alignment horizontal="left" vertical="center"/>
    </xf>
    <xf numFmtId="0" fontId="4" fillId="0" borderId="4" xfId="0" applyFont="1" applyBorder="1" applyAlignment="1">
      <alignment horizontal="left" vertical="center"/>
    </xf>
    <xf numFmtId="0" fontId="8" fillId="9" borderId="1" xfId="0" applyFont="1" applyFill="1" applyBorder="1" applyAlignment="1" applyProtection="1">
      <alignment vertical="center"/>
      <protection locked="0"/>
    </xf>
    <xf numFmtId="0" fontId="9" fillId="9" borderId="1" xfId="0" applyFont="1" applyFill="1" applyBorder="1" applyAlignment="1" applyProtection="1">
      <alignment vertical="center"/>
      <protection locked="0"/>
    </xf>
    <xf numFmtId="0" fontId="3" fillId="9" borderId="1" xfId="0" applyFont="1" applyFill="1" applyBorder="1" applyAlignment="1">
      <alignment vertical="center"/>
    </xf>
    <xf numFmtId="0" fontId="4" fillId="9" borderId="1" xfId="0" applyFont="1" applyFill="1" applyBorder="1" applyAlignment="1">
      <alignment vertical="center"/>
    </xf>
    <xf numFmtId="0" fontId="10" fillId="9" borderId="1" xfId="2" applyFont="1" applyFill="1" applyBorder="1" applyAlignment="1" applyProtection="1">
      <alignment vertical="center"/>
      <protection locked="0"/>
    </xf>
    <xf numFmtId="0" fontId="3" fillId="2" borderId="1" xfId="0" applyFont="1" applyFill="1" applyBorder="1" applyAlignment="1">
      <alignment vertical="center"/>
    </xf>
    <xf numFmtId="0" fontId="4" fillId="2" borderId="1" xfId="0" applyFont="1" applyFill="1" applyBorder="1" applyAlignment="1">
      <alignment vertical="center"/>
    </xf>
    <xf numFmtId="38" fontId="12" fillId="0" borderId="30" xfId="1" applyFont="1" applyBorder="1" applyAlignment="1">
      <alignment horizontal="center" vertical="center"/>
    </xf>
    <xf numFmtId="0" fontId="12" fillId="0" borderId="31" xfId="0" applyFont="1" applyBorder="1" applyAlignment="1">
      <alignment horizontal="center" vertical="center"/>
    </xf>
    <xf numFmtId="0" fontId="13" fillId="0" borderId="16" xfId="0" applyFont="1" applyBorder="1" applyAlignment="1">
      <alignment horizontal="left" vertical="center" wrapText="1"/>
    </xf>
    <xf numFmtId="0" fontId="13" fillId="0" borderId="10" xfId="0" applyFont="1" applyBorder="1" applyAlignment="1">
      <alignment vertical="center" wrapText="1"/>
    </xf>
    <xf numFmtId="0" fontId="12" fillId="0" borderId="16" xfId="0" applyFont="1" applyBorder="1" applyAlignment="1">
      <alignment horizontal="center" vertical="center"/>
    </xf>
    <xf numFmtId="0" fontId="12" fillId="0" borderId="10" xfId="0" applyFont="1" applyBorder="1" applyAlignment="1">
      <alignment horizontal="center" vertical="center"/>
    </xf>
    <xf numFmtId="0" fontId="13" fillId="0" borderId="16" xfId="0" applyFont="1" applyBorder="1" applyAlignment="1">
      <alignment vertical="center" wrapText="1"/>
    </xf>
    <xf numFmtId="0" fontId="13" fillId="0" borderId="11" xfId="0" applyFont="1" applyBorder="1" applyAlignment="1">
      <alignment vertical="center" wrapText="1"/>
    </xf>
    <xf numFmtId="0" fontId="12" fillId="0" borderId="15" xfId="0" applyFont="1" applyBorder="1" applyAlignment="1">
      <alignment horizontal="left" vertical="center"/>
    </xf>
    <xf numFmtId="0" fontId="4" fillId="0" borderId="6" xfId="0" applyFont="1" applyBorder="1" applyAlignment="1">
      <alignment vertical="center"/>
    </xf>
    <xf numFmtId="0" fontId="4" fillId="0" borderId="9" xfId="0" applyFont="1" applyBorder="1" applyAlignment="1">
      <alignment vertical="center"/>
    </xf>
    <xf numFmtId="38" fontId="12" fillId="0" borderId="28" xfId="1" applyFont="1" applyBorder="1" applyAlignment="1">
      <alignment horizontal="center" vertical="center"/>
    </xf>
    <xf numFmtId="0" fontId="12" fillId="0" borderId="24" xfId="0" applyFont="1" applyBorder="1" applyAlignment="1">
      <alignment horizontal="center" vertical="center"/>
    </xf>
    <xf numFmtId="0" fontId="12" fillId="0" borderId="15" xfId="0" applyFont="1" applyBorder="1" applyAlignment="1">
      <alignment horizontal="left" vertical="center" wrapText="1"/>
    </xf>
    <xf numFmtId="0" fontId="4" fillId="0" borderId="6" xfId="0" applyFont="1" applyBorder="1" applyAlignment="1">
      <alignment vertical="center" wrapText="1"/>
    </xf>
    <xf numFmtId="0" fontId="12" fillId="0" borderId="15" xfId="0" applyFont="1" applyBorder="1" applyAlignment="1">
      <alignment horizontal="center" vertical="center"/>
    </xf>
    <xf numFmtId="0" fontId="12" fillId="0" borderId="6" xfId="0" applyFont="1" applyBorder="1" applyAlignment="1">
      <alignment horizontal="center" vertical="center"/>
    </xf>
    <xf numFmtId="0" fontId="13" fillId="0" borderId="15" xfId="0" applyFont="1" applyBorder="1" applyAlignment="1">
      <alignment vertical="center" wrapText="1"/>
    </xf>
    <xf numFmtId="0" fontId="13" fillId="0" borderId="6" xfId="0" applyFont="1" applyBorder="1" applyAlignment="1">
      <alignment vertical="center" wrapText="1"/>
    </xf>
    <xf numFmtId="0" fontId="13" fillId="0" borderId="9" xfId="0" applyFont="1" applyBorder="1" applyAlignment="1">
      <alignment vertical="center" wrapText="1"/>
    </xf>
    <xf numFmtId="0" fontId="12" fillId="0" borderId="24" xfId="0" applyFont="1" applyBorder="1" applyAlignment="1">
      <alignment vertical="center" wrapText="1"/>
    </xf>
    <xf numFmtId="0" fontId="12" fillId="0" borderId="29" xfId="0" applyFont="1" applyBorder="1" applyAlignment="1">
      <alignment vertical="center" wrapText="1"/>
    </xf>
    <xf numFmtId="0" fontId="4" fillId="0" borderId="10" xfId="0" applyFont="1" applyBorder="1" applyAlignment="1">
      <alignment horizontal="center" vertical="center"/>
    </xf>
    <xf numFmtId="0" fontId="12" fillId="0" borderId="10"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38" fontId="12" fillId="0" borderId="33" xfId="1" applyFont="1" applyBorder="1" applyAlignment="1">
      <alignment horizontal="center" vertical="center"/>
    </xf>
    <xf numFmtId="0" fontId="12" fillId="0" borderId="34" xfId="0" applyFont="1" applyBorder="1" applyAlignment="1">
      <alignment vertical="center"/>
    </xf>
    <xf numFmtId="3" fontId="4" fillId="8" borderId="22" xfId="0" applyNumberFormat="1" applyFont="1" applyFill="1" applyBorder="1" applyAlignment="1">
      <alignment vertical="center"/>
    </xf>
    <xf numFmtId="0" fontId="4" fillId="8" borderId="0" xfId="0" applyFont="1" applyFill="1" applyAlignment="1">
      <alignment vertical="center"/>
    </xf>
    <xf numFmtId="0" fontId="4" fillId="9" borderId="96" xfId="0" applyFont="1" applyFill="1" applyBorder="1" applyAlignment="1">
      <alignment horizontal="left" vertical="center"/>
    </xf>
    <xf numFmtId="0" fontId="4" fillId="9" borderId="97" xfId="0" applyFont="1" applyFill="1" applyBorder="1" applyAlignment="1">
      <alignment horizontal="left" vertical="center"/>
    </xf>
    <xf numFmtId="0" fontId="4" fillId="9" borderId="81" xfId="0" applyFont="1" applyFill="1" applyBorder="1" applyAlignment="1">
      <alignment horizontal="left" vertical="center"/>
    </xf>
    <xf numFmtId="3" fontId="4" fillId="9" borderId="19" xfId="0" applyNumberFormat="1" applyFont="1" applyFill="1" applyBorder="1" applyAlignment="1">
      <alignment vertical="center"/>
    </xf>
    <xf numFmtId="3" fontId="4" fillId="9" borderId="5" xfId="0" applyNumberFormat="1" applyFont="1" applyFill="1" applyBorder="1" applyAlignment="1">
      <alignment vertical="center"/>
    </xf>
    <xf numFmtId="3" fontId="4" fillId="9" borderId="67" xfId="0" applyNumberFormat="1" applyFont="1" applyFill="1" applyBorder="1" applyAlignment="1">
      <alignment vertical="center"/>
    </xf>
    <xf numFmtId="3" fontId="4" fillId="9" borderId="41" xfId="0" applyNumberFormat="1" applyFont="1" applyFill="1" applyBorder="1" applyAlignment="1">
      <alignment vertical="center"/>
    </xf>
    <xf numFmtId="3" fontId="9" fillId="8" borderId="67" xfId="0" applyNumberFormat="1" applyFont="1" applyFill="1" applyBorder="1" applyAlignment="1">
      <alignment vertical="center"/>
    </xf>
    <xf numFmtId="0" fontId="9" fillId="8" borderId="41" xfId="0" applyFont="1" applyFill="1" applyBorder="1" applyAlignment="1">
      <alignment vertical="center"/>
    </xf>
    <xf numFmtId="0" fontId="4" fillId="9" borderId="66" xfId="0" applyFont="1" applyFill="1" applyBorder="1" applyAlignment="1">
      <alignment horizontal="left" vertical="center"/>
    </xf>
    <xf numFmtId="0" fontId="4" fillId="9" borderId="64" xfId="0" applyFont="1" applyFill="1" applyBorder="1" applyAlignment="1">
      <alignment horizontal="left" vertical="center"/>
    </xf>
    <xf numFmtId="0" fontId="4" fillId="9" borderId="65" xfId="0" applyFont="1" applyFill="1" applyBorder="1" applyAlignment="1">
      <alignment horizontal="left" vertical="center"/>
    </xf>
    <xf numFmtId="0" fontId="4" fillId="9" borderId="93" xfId="0" applyFont="1" applyFill="1" applyBorder="1" applyAlignment="1">
      <alignment vertical="center"/>
    </xf>
    <xf numFmtId="0" fontId="9" fillId="8" borderId="66" xfId="0" applyFont="1" applyFill="1" applyBorder="1" applyAlignment="1">
      <alignment vertical="center"/>
    </xf>
    <xf numFmtId="0" fontId="9" fillId="8" borderId="64" xfId="0" applyFont="1" applyFill="1" applyBorder="1" applyAlignment="1">
      <alignment vertical="center"/>
    </xf>
    <xf numFmtId="0" fontId="9" fillId="8" borderId="65" xfId="0" applyFont="1" applyFill="1" applyBorder="1" applyAlignment="1">
      <alignment vertical="center"/>
    </xf>
    <xf numFmtId="0" fontId="4" fillId="9" borderId="14" xfId="0" applyFont="1" applyFill="1" applyBorder="1" applyAlignment="1">
      <alignment horizontal="center" vertical="center"/>
    </xf>
    <xf numFmtId="0" fontId="4" fillId="9" borderId="26" xfId="0" applyFont="1" applyFill="1" applyBorder="1" applyAlignment="1">
      <alignment horizontal="center" vertical="center"/>
    </xf>
    <xf numFmtId="0" fontId="4" fillId="9" borderId="14" xfId="0" applyFont="1" applyFill="1" applyBorder="1" applyAlignment="1">
      <alignment horizontal="center" vertical="center" wrapText="1"/>
    </xf>
    <xf numFmtId="3" fontId="4" fillId="9" borderId="26" xfId="0" applyNumberFormat="1" applyFont="1" applyFill="1" applyBorder="1" applyAlignment="1">
      <alignment vertical="center"/>
    </xf>
    <xf numFmtId="3" fontId="4" fillId="9" borderId="13" xfId="0" applyNumberFormat="1" applyFont="1" applyFill="1" applyBorder="1" applyAlignment="1">
      <alignment vertical="center"/>
    </xf>
    <xf numFmtId="3" fontId="4" fillId="9" borderId="93" xfId="0" applyNumberFormat="1" applyFont="1" applyFill="1" applyBorder="1" applyAlignment="1">
      <alignment vertical="center"/>
    </xf>
    <xf numFmtId="0" fontId="4" fillId="9" borderId="94" xfId="0" applyFont="1" applyFill="1" applyBorder="1" applyAlignment="1">
      <alignment vertical="center"/>
    </xf>
    <xf numFmtId="0" fontId="4" fillId="8" borderId="40" xfId="0" applyFont="1" applyFill="1" applyBorder="1" applyAlignment="1">
      <alignment vertical="center"/>
    </xf>
    <xf numFmtId="0" fontId="4" fillId="8" borderId="38" xfId="0" applyFont="1" applyFill="1" applyBorder="1" applyAlignment="1">
      <alignment vertical="center"/>
    </xf>
    <xf numFmtId="0" fontId="4" fillId="8" borderId="39" xfId="0" applyFont="1" applyFill="1" applyBorder="1" applyAlignment="1">
      <alignment vertical="center"/>
    </xf>
    <xf numFmtId="0" fontId="4" fillId="8" borderId="80" xfId="0" applyFont="1" applyFill="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39" xfId="0" applyFont="1" applyBorder="1" applyAlignment="1">
      <alignment horizontal="center" vertical="center"/>
    </xf>
    <xf numFmtId="0" fontId="4" fillId="0" borderId="32" xfId="0" applyFont="1" applyBorder="1" applyAlignment="1">
      <alignment horizontal="center" vertical="center"/>
    </xf>
    <xf numFmtId="0" fontId="4" fillId="0" borderId="81" xfId="0" applyFont="1" applyBorder="1" applyAlignment="1">
      <alignment horizontal="center" vertical="center"/>
    </xf>
    <xf numFmtId="0" fontId="4" fillId="0" borderId="5" xfId="0" applyFont="1" applyBorder="1" applyAlignment="1">
      <alignment horizontal="center" vertical="center"/>
    </xf>
    <xf numFmtId="0" fontId="4" fillId="0" borderId="37" xfId="0" applyFont="1" applyBorder="1" applyAlignment="1">
      <alignment horizontal="center" vertical="center"/>
    </xf>
    <xf numFmtId="0" fontId="4" fillId="8" borderId="52" xfId="0" applyFont="1" applyFill="1" applyBorder="1" applyAlignment="1">
      <alignment horizontal="center" vertical="center"/>
    </xf>
    <xf numFmtId="0" fontId="4" fillId="0" borderId="54" xfId="0" applyFont="1" applyBorder="1" applyAlignment="1">
      <alignment horizontal="center" vertical="center"/>
    </xf>
    <xf numFmtId="0" fontId="4" fillId="0" borderId="72" xfId="0" applyFont="1" applyBorder="1" applyAlignment="1">
      <alignment horizontal="center" vertical="center"/>
    </xf>
    <xf numFmtId="0" fontId="4" fillId="9" borderId="83" xfId="0" applyFont="1" applyFill="1" applyBorder="1" applyAlignment="1">
      <alignment horizontal="center" vertical="center"/>
    </xf>
    <xf numFmtId="0" fontId="4" fillId="0" borderId="84" xfId="0" applyFont="1" applyBorder="1" applyAlignment="1">
      <alignment horizontal="center" vertical="center"/>
    </xf>
    <xf numFmtId="0" fontId="4" fillId="0" borderId="85" xfId="0" applyFont="1" applyBorder="1" applyAlignment="1">
      <alignment horizontal="center" vertical="center"/>
    </xf>
    <xf numFmtId="0" fontId="9" fillId="8" borderId="79" xfId="0" applyFont="1" applyFill="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9" borderId="62" xfId="0" applyFont="1" applyFill="1" applyBorder="1" applyAlignment="1">
      <alignment horizontal="center" vertical="center"/>
    </xf>
    <xf numFmtId="0" fontId="4" fillId="0" borderId="7" xfId="0" applyFont="1" applyBorder="1" applyAlignment="1">
      <alignment horizontal="center" vertical="center"/>
    </xf>
    <xf numFmtId="0" fontId="4" fillId="0" borderId="14" xfId="0" applyFont="1" applyBorder="1" applyAlignment="1">
      <alignment horizontal="center" vertical="center"/>
    </xf>
    <xf numFmtId="0" fontId="4" fillId="9" borderId="90" xfId="0" applyFont="1" applyFill="1" applyBorder="1" applyAlignment="1">
      <alignment horizontal="center" vertical="center"/>
    </xf>
    <xf numFmtId="0" fontId="4" fillId="0" borderId="91" xfId="0" applyFont="1" applyBorder="1" applyAlignment="1">
      <alignment horizontal="center" vertical="center"/>
    </xf>
    <xf numFmtId="0" fontId="4" fillId="0" borderId="92" xfId="0" applyFont="1" applyBorder="1" applyAlignment="1">
      <alignment horizontal="center" vertical="center"/>
    </xf>
    <xf numFmtId="0" fontId="4" fillId="9" borderId="65" xfId="0" applyFont="1" applyFill="1" applyBorder="1" applyAlignment="1">
      <alignment horizontal="center" vertical="center" wrapText="1"/>
    </xf>
    <xf numFmtId="0" fontId="4" fillId="0" borderId="41" xfId="0" applyFont="1" applyBorder="1" applyAlignment="1">
      <alignment horizontal="center" vertical="center"/>
    </xf>
    <xf numFmtId="0" fontId="4" fillId="0" borderId="98" xfId="0" applyFont="1" applyBorder="1" applyAlignment="1">
      <alignment horizontal="center" vertical="center"/>
    </xf>
    <xf numFmtId="0" fontId="4" fillId="9" borderId="81" xfId="0" applyFont="1" applyFill="1" applyBorder="1" applyAlignment="1">
      <alignment horizontal="center" vertical="center"/>
    </xf>
    <xf numFmtId="0" fontId="4" fillId="9" borderId="52" xfId="0" applyFont="1" applyFill="1" applyBorder="1" applyAlignment="1">
      <alignment horizontal="center" vertical="center"/>
    </xf>
    <xf numFmtId="0" fontId="4" fillId="0" borderId="15" xfId="0" applyFont="1" applyBorder="1" applyAlignment="1">
      <alignment vertical="center"/>
    </xf>
    <xf numFmtId="0" fontId="11" fillId="5" borderId="0" xfId="0" applyFont="1" applyFill="1" applyAlignment="1">
      <alignment horizontal="center" vertical="center"/>
    </xf>
    <xf numFmtId="0" fontId="4" fillId="5" borderId="0" xfId="0" applyFont="1" applyFill="1" applyAlignment="1">
      <alignment vertical="center"/>
    </xf>
    <xf numFmtId="38" fontId="12" fillId="0" borderId="25" xfId="1" applyFont="1" applyBorder="1" applyAlignment="1">
      <alignment horizontal="center" vertical="center"/>
    </xf>
    <xf numFmtId="0" fontId="12" fillId="0" borderId="26" xfId="0" applyFont="1" applyBorder="1" applyAlignment="1">
      <alignment horizontal="center" vertical="center"/>
    </xf>
    <xf numFmtId="177" fontId="12" fillId="0" borderId="26" xfId="0" applyNumberFormat="1" applyFont="1" applyBorder="1" applyAlignment="1" applyProtection="1">
      <alignment vertical="center"/>
      <protection locked="0"/>
    </xf>
    <xf numFmtId="38" fontId="12" fillId="0" borderId="13" xfId="1" applyFont="1" applyBorder="1" applyAlignment="1">
      <alignment horizontal="center" vertical="center"/>
    </xf>
    <xf numFmtId="0" fontId="12" fillId="0" borderId="7" xfId="0" applyFont="1" applyBorder="1" applyAlignment="1">
      <alignment horizontal="center" vertical="center"/>
    </xf>
    <xf numFmtId="0" fontId="12" fillId="0" borderId="14" xfId="0" applyFont="1" applyBorder="1" applyAlignment="1">
      <alignment horizontal="center" vertical="center"/>
    </xf>
    <xf numFmtId="0" fontId="12" fillId="0" borderId="26" xfId="0" applyFont="1" applyBorder="1" applyAlignment="1">
      <alignment vertical="center"/>
    </xf>
    <xf numFmtId="0" fontId="12" fillId="0" borderId="27" xfId="0" applyFont="1" applyBorder="1" applyAlignment="1">
      <alignment vertical="center"/>
    </xf>
    <xf numFmtId="176" fontId="4" fillId="0" borderId="59" xfId="0" applyNumberFormat="1" applyFont="1" applyBorder="1" applyAlignment="1">
      <alignment horizontal="right" vertical="center"/>
    </xf>
    <xf numFmtId="0" fontId="4" fillId="0" borderId="18" xfId="0" applyFont="1" applyBorder="1" applyAlignment="1">
      <alignment horizontal="center" vertical="center"/>
    </xf>
    <xf numFmtId="0" fontId="4" fillId="0" borderId="12" xfId="0" applyFont="1" applyBorder="1" applyAlignment="1">
      <alignment horizontal="center" vertical="center"/>
    </xf>
    <xf numFmtId="0" fontId="4" fillId="0" borderId="21" xfId="0" applyFont="1" applyBorder="1" applyAlignment="1">
      <alignment horizontal="center" vertical="center"/>
    </xf>
    <xf numFmtId="0" fontId="4" fillId="0" borderId="17" xfId="0" applyFont="1" applyBorder="1" applyAlignment="1">
      <alignment horizontal="center" vertical="center"/>
    </xf>
    <xf numFmtId="3" fontId="4" fillId="8" borderId="19" xfId="0" applyNumberFormat="1" applyFont="1" applyFill="1" applyBorder="1" applyAlignment="1">
      <alignment vertical="center"/>
    </xf>
    <xf numFmtId="3" fontId="4" fillId="8" borderId="5" xfId="0" applyNumberFormat="1" applyFont="1" applyFill="1" applyBorder="1" applyAlignment="1">
      <alignment vertical="center"/>
    </xf>
    <xf numFmtId="0" fontId="4" fillId="8" borderId="46" xfId="0" applyFont="1" applyFill="1" applyBorder="1" applyAlignment="1">
      <alignment horizontal="left" vertical="center"/>
    </xf>
    <xf numFmtId="0" fontId="4" fillId="8" borderId="43" xfId="0" applyFont="1" applyFill="1" applyBorder="1" applyAlignment="1">
      <alignment horizontal="left" vertical="center"/>
    </xf>
    <xf numFmtId="0" fontId="4" fillId="8" borderId="46" xfId="0" applyFont="1" applyFill="1" applyBorder="1" applyAlignment="1">
      <alignment vertical="center"/>
    </xf>
    <xf numFmtId="0" fontId="4" fillId="8" borderId="43" xfId="0" applyFont="1" applyFill="1" applyBorder="1" applyAlignment="1">
      <alignment vertical="center"/>
    </xf>
    <xf numFmtId="0" fontId="4" fillId="8" borderId="22" xfId="0" applyFont="1" applyFill="1" applyBorder="1" applyAlignment="1">
      <alignment horizontal="right" vertical="center"/>
    </xf>
    <xf numFmtId="0" fontId="4" fillId="8" borderId="0" xfId="0" applyFont="1" applyFill="1" applyAlignment="1">
      <alignment horizontal="right" vertical="center"/>
    </xf>
    <xf numFmtId="0" fontId="4" fillId="8" borderId="0" xfId="0" applyFont="1" applyFill="1" applyAlignment="1">
      <alignment horizontal="left" vertical="center"/>
    </xf>
    <xf numFmtId="3" fontId="4" fillId="8" borderId="0" xfId="0" applyNumberFormat="1" applyFont="1" applyFill="1" applyAlignment="1">
      <alignment vertical="center"/>
    </xf>
    <xf numFmtId="3" fontId="4" fillId="8" borderId="0" xfId="0" applyNumberFormat="1" applyFont="1" applyFill="1" applyAlignment="1">
      <alignment horizontal="right" vertical="center"/>
    </xf>
    <xf numFmtId="0" fontId="4" fillId="8" borderId="32" xfId="0" applyFont="1" applyFill="1" applyBorder="1" applyAlignment="1">
      <alignment vertical="center"/>
    </xf>
    <xf numFmtId="0" fontId="4" fillId="8" borderId="5" xfId="0" applyFont="1" applyFill="1" applyBorder="1" applyAlignment="1">
      <alignment vertical="center"/>
    </xf>
    <xf numFmtId="0" fontId="4" fillId="8" borderId="42" xfId="0" applyFont="1" applyFill="1" applyBorder="1" applyAlignment="1">
      <alignment horizontal="center" vertical="center" textRotation="255" wrapText="1"/>
    </xf>
    <xf numFmtId="0" fontId="4" fillId="0" borderId="45" xfId="0" applyFont="1" applyBorder="1" applyAlignment="1">
      <alignment vertical="center" textRotation="255"/>
    </xf>
    <xf numFmtId="0" fontId="4" fillId="0" borderId="78" xfId="0" applyFont="1" applyBorder="1" applyAlignment="1">
      <alignment vertical="center" textRotation="255"/>
    </xf>
    <xf numFmtId="176" fontId="4" fillId="0" borderId="15" xfId="0" applyNumberFormat="1" applyFont="1" applyBorder="1" applyAlignment="1">
      <alignment horizontal="center" vertical="center"/>
    </xf>
    <xf numFmtId="176" fontId="4" fillId="0" borderId="6" xfId="0" applyNumberFormat="1" applyFont="1" applyBorder="1" applyAlignment="1">
      <alignment horizontal="center" vertical="center"/>
    </xf>
    <xf numFmtId="176" fontId="4" fillId="0" borderId="9" xfId="0" applyNumberFormat="1" applyFont="1" applyBorder="1" applyAlignment="1">
      <alignment horizontal="center" vertical="center"/>
    </xf>
    <xf numFmtId="0" fontId="12" fillId="0" borderId="36" xfId="0" applyFont="1" applyBorder="1" applyAlignment="1">
      <alignment vertical="center"/>
    </xf>
    <xf numFmtId="0" fontId="12" fillId="0" borderId="35" xfId="0" applyFont="1" applyBorder="1" applyAlignment="1">
      <alignment vertical="center"/>
    </xf>
    <xf numFmtId="38" fontId="12" fillId="0" borderId="31" xfId="1" applyFont="1" applyBorder="1" applyAlignment="1">
      <alignment horizontal="center" vertical="center"/>
    </xf>
    <xf numFmtId="0" fontId="12" fillId="0" borderId="31" xfId="0" applyFont="1" applyBorder="1" applyAlignment="1">
      <alignment vertical="center"/>
    </xf>
    <xf numFmtId="0" fontId="12" fillId="0" borderId="16" xfId="0" applyFont="1" applyBorder="1" applyAlignment="1">
      <alignment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58" xfId="0" applyFont="1" applyBorder="1" applyAlignment="1">
      <alignment vertical="center"/>
    </xf>
    <xf numFmtId="0" fontId="4" fillId="0" borderId="56" xfId="0" applyFont="1" applyBorder="1" applyAlignment="1">
      <alignment vertical="center"/>
    </xf>
    <xf numFmtId="0" fontId="4" fillId="0" borderId="57" xfId="0" applyFont="1" applyBorder="1" applyAlignment="1">
      <alignment vertical="center"/>
    </xf>
    <xf numFmtId="3" fontId="4" fillId="0" borderId="35" xfId="0" applyNumberFormat="1" applyFont="1" applyBorder="1" applyAlignment="1">
      <alignment vertical="center"/>
    </xf>
    <xf numFmtId="0" fontId="4" fillId="0" borderId="59" xfId="0" applyFont="1" applyBorder="1" applyAlignment="1">
      <alignment vertical="center"/>
    </xf>
    <xf numFmtId="0" fontId="4" fillId="9" borderId="48" xfId="0" applyFont="1" applyFill="1" applyBorder="1" applyAlignment="1">
      <alignment vertical="center"/>
    </xf>
    <xf numFmtId="3" fontId="4" fillId="9" borderId="48" xfId="0" applyNumberFormat="1" applyFont="1" applyFill="1" applyBorder="1" applyAlignment="1">
      <alignment vertical="center"/>
    </xf>
    <xf numFmtId="0" fontId="4" fillId="9" borderId="49" xfId="0" applyFont="1" applyFill="1" applyBorder="1" applyAlignment="1">
      <alignment vertical="center"/>
    </xf>
    <xf numFmtId="3" fontId="9" fillId="9" borderId="35" xfId="0" applyNumberFormat="1" applyFont="1" applyFill="1" applyBorder="1" applyAlignment="1">
      <alignment vertical="center"/>
    </xf>
    <xf numFmtId="0" fontId="9" fillId="9" borderId="59" xfId="0" applyFont="1" applyFill="1" applyBorder="1" applyAlignment="1">
      <alignment vertical="center"/>
    </xf>
    <xf numFmtId="3" fontId="4" fillId="9" borderId="88" xfId="0" applyNumberFormat="1" applyFont="1" applyFill="1" applyBorder="1" applyAlignment="1">
      <alignment vertical="center"/>
    </xf>
    <xf numFmtId="0" fontId="4" fillId="9" borderId="84" xfId="0" applyFont="1" applyFill="1" applyBorder="1" applyAlignment="1">
      <alignment vertical="center"/>
    </xf>
    <xf numFmtId="0" fontId="9" fillId="9" borderId="58" xfId="0" applyFont="1" applyFill="1" applyBorder="1" applyAlignment="1">
      <alignment vertical="center"/>
    </xf>
    <xf numFmtId="0" fontId="9" fillId="9" borderId="56" xfId="0" applyFont="1" applyFill="1" applyBorder="1" applyAlignment="1">
      <alignment vertical="center"/>
    </xf>
    <xf numFmtId="0" fontId="9" fillId="9" borderId="57" xfId="0" applyFont="1" applyFill="1" applyBorder="1" applyAlignment="1">
      <alignment vertical="center"/>
    </xf>
    <xf numFmtId="0" fontId="4" fillId="9" borderId="86" xfId="0" applyFont="1" applyFill="1" applyBorder="1" applyAlignment="1">
      <alignment vertical="center"/>
    </xf>
    <xf numFmtId="0" fontId="4" fillId="9" borderId="87" xfId="0" applyFont="1" applyFill="1" applyBorder="1" applyAlignment="1">
      <alignment vertical="center"/>
    </xf>
    <xf numFmtId="0" fontId="4" fillId="9" borderId="83" xfId="0" applyFont="1" applyFill="1" applyBorder="1" applyAlignment="1">
      <alignment vertical="center"/>
    </xf>
    <xf numFmtId="0" fontId="4" fillId="9" borderId="42" xfId="0" applyFont="1" applyFill="1" applyBorder="1" applyAlignment="1">
      <alignment horizontal="center" vertical="center" textRotation="255"/>
    </xf>
    <xf numFmtId="0" fontId="4" fillId="0" borderId="45" xfId="0" applyFont="1" applyBorder="1" applyAlignment="1">
      <alignment horizontal="center" vertical="center" textRotation="255"/>
    </xf>
    <xf numFmtId="0" fontId="4" fillId="0" borderId="78" xfId="0" applyFont="1" applyBorder="1" applyAlignment="1">
      <alignment horizontal="center" vertical="center" textRotation="255"/>
    </xf>
    <xf numFmtId="0" fontId="9" fillId="9" borderId="79" xfId="0" applyFont="1" applyFill="1" applyBorder="1" applyAlignment="1">
      <alignment horizontal="center" vertical="center"/>
    </xf>
    <xf numFmtId="38" fontId="12" fillId="0" borderId="75" xfId="1" applyFont="1" applyBorder="1" applyAlignment="1">
      <alignment horizontal="center" vertical="center"/>
    </xf>
    <xf numFmtId="38" fontId="12" fillId="0" borderId="6" xfId="1" applyFont="1" applyBorder="1" applyAlignment="1">
      <alignment horizontal="center" vertical="center"/>
    </xf>
    <xf numFmtId="38" fontId="12" fillId="0" borderId="76" xfId="1" applyFont="1" applyBorder="1" applyAlignment="1">
      <alignment horizontal="center" vertical="center"/>
    </xf>
    <xf numFmtId="0" fontId="12" fillId="0" borderId="6" xfId="0" applyFont="1" applyBorder="1" applyAlignment="1">
      <alignment horizontal="left" vertical="center"/>
    </xf>
    <xf numFmtId="0" fontId="12" fillId="0" borderId="76" xfId="0" applyFont="1" applyBorder="1" applyAlignment="1">
      <alignment horizontal="left" vertical="center"/>
    </xf>
    <xf numFmtId="0" fontId="12" fillId="0" borderId="11" xfId="0" applyFont="1" applyBorder="1" applyAlignment="1">
      <alignment vertical="center"/>
    </xf>
    <xf numFmtId="0" fontId="12" fillId="0" borderId="76" xfId="0" applyFont="1" applyBorder="1" applyAlignment="1">
      <alignment horizontal="center" vertical="center"/>
    </xf>
    <xf numFmtId="38" fontId="12" fillId="0" borderId="74" xfId="1" applyFont="1" applyBorder="1" applyAlignment="1">
      <alignment horizontal="center" vertical="center"/>
    </xf>
    <xf numFmtId="38" fontId="12" fillId="0" borderId="10" xfId="1" applyFont="1" applyBorder="1" applyAlignment="1">
      <alignment horizontal="center" vertical="center"/>
    </xf>
    <xf numFmtId="38" fontId="12" fillId="0" borderId="73" xfId="1" applyFont="1" applyBorder="1" applyAlignment="1">
      <alignment horizontal="center" vertical="center"/>
    </xf>
    <xf numFmtId="0" fontId="11" fillId="6" borderId="0" xfId="0" applyFont="1" applyFill="1" applyAlignment="1">
      <alignment horizontal="center" vertical="center"/>
    </xf>
    <xf numFmtId="0" fontId="4" fillId="6" borderId="0" xfId="0" applyFont="1" applyFill="1" applyAlignment="1">
      <alignment vertical="center"/>
    </xf>
    <xf numFmtId="0" fontId="12" fillId="0" borderId="15" xfId="0" applyFont="1" applyBorder="1" applyAlignment="1">
      <alignment vertical="center" wrapText="1"/>
    </xf>
    <xf numFmtId="0" fontId="12" fillId="0" borderId="6" xfId="0" applyFont="1" applyBorder="1" applyAlignment="1">
      <alignment vertical="center" wrapText="1"/>
    </xf>
    <xf numFmtId="0" fontId="12" fillId="0" borderId="9" xfId="0" applyFont="1" applyBorder="1" applyAlignment="1">
      <alignment vertical="center" wrapText="1"/>
    </xf>
    <xf numFmtId="0" fontId="12" fillId="0" borderId="13" xfId="0" applyFont="1" applyBorder="1" applyAlignment="1">
      <alignment vertical="center"/>
    </xf>
    <xf numFmtId="0" fontId="12" fillId="0" borderId="7" xfId="0" applyFont="1" applyBorder="1" applyAlignment="1">
      <alignment vertical="center"/>
    </xf>
    <xf numFmtId="0" fontId="12" fillId="0" borderId="8" xfId="0" applyFont="1" applyBorder="1" applyAlignment="1">
      <alignment vertical="center"/>
    </xf>
    <xf numFmtId="38" fontId="12" fillId="0" borderId="7" xfId="1" applyFont="1" applyBorder="1" applyAlignment="1">
      <alignment horizontal="center" vertical="center"/>
    </xf>
    <xf numFmtId="38" fontId="12" fillId="0" borderId="14" xfId="1" applyFont="1" applyBorder="1" applyAlignment="1">
      <alignment horizontal="center" vertical="center"/>
    </xf>
    <xf numFmtId="177" fontId="12" fillId="0" borderId="13" xfId="0" applyNumberFormat="1" applyFont="1" applyBorder="1" applyAlignment="1" applyProtection="1">
      <alignment vertical="center"/>
      <protection locked="0"/>
    </xf>
    <xf numFmtId="177" fontId="12" fillId="0" borderId="7" xfId="0" applyNumberFormat="1" applyFont="1" applyBorder="1" applyAlignment="1" applyProtection="1">
      <alignment vertical="center"/>
      <protection locked="0"/>
    </xf>
    <xf numFmtId="177" fontId="12" fillId="0" borderId="14" xfId="0" applyNumberFormat="1" applyFont="1" applyBorder="1" applyAlignment="1" applyProtection="1">
      <alignment vertical="center"/>
      <protection locked="0"/>
    </xf>
    <xf numFmtId="38" fontId="12" fillId="0" borderId="77" xfId="1" applyFont="1" applyBorder="1" applyAlignment="1">
      <alignment horizontal="center" vertical="center"/>
    </xf>
    <xf numFmtId="0" fontId="12" fillId="0" borderId="73" xfId="0" applyFont="1" applyBorder="1" applyAlignment="1">
      <alignment vertical="center"/>
    </xf>
    <xf numFmtId="38" fontId="12" fillId="0" borderId="16" xfId="1" applyFont="1" applyBorder="1" applyAlignment="1">
      <alignment horizontal="center" vertical="center"/>
    </xf>
    <xf numFmtId="0" fontId="12" fillId="0" borderId="16" xfId="0" applyFont="1" applyBorder="1" applyAlignment="1">
      <alignment horizontal="left" vertical="center"/>
    </xf>
    <xf numFmtId="0" fontId="12" fillId="0" borderId="16" xfId="0" applyFont="1" applyBorder="1" applyAlignment="1">
      <alignment vertical="center" wrapText="1"/>
    </xf>
    <xf numFmtId="0" fontId="12" fillId="0" borderId="10" xfId="0" applyFont="1" applyBorder="1" applyAlignment="1">
      <alignment vertical="center" wrapText="1"/>
    </xf>
    <xf numFmtId="0" fontId="12" fillId="0" borderId="11" xfId="0" applyFont="1" applyBorder="1" applyAlignment="1">
      <alignment vertical="center" wrapText="1"/>
    </xf>
    <xf numFmtId="0" fontId="4" fillId="9" borderId="63" xfId="0" applyFont="1" applyFill="1" applyBorder="1" applyAlignment="1">
      <alignment horizontal="left" vertical="center"/>
    </xf>
    <xf numFmtId="0" fontId="4" fillId="9" borderId="61" xfId="0" applyFont="1" applyFill="1" applyBorder="1" applyAlignment="1">
      <alignment horizontal="left" vertical="center"/>
    </xf>
    <xf numFmtId="0" fontId="4" fillId="9" borderId="62" xfId="0" applyFont="1" applyFill="1" applyBorder="1" applyAlignment="1">
      <alignment horizontal="left" vertical="center"/>
    </xf>
    <xf numFmtId="0" fontId="4" fillId="9" borderId="53" xfId="0" applyFont="1" applyFill="1" applyBorder="1" applyAlignment="1">
      <alignment vertical="center"/>
    </xf>
    <xf numFmtId="0" fontId="4" fillId="9" borderId="51" xfId="0" applyFont="1" applyFill="1" applyBorder="1" applyAlignment="1">
      <alignment vertical="center"/>
    </xf>
    <xf numFmtId="0" fontId="4" fillId="9" borderId="52" xfId="0" applyFont="1" applyFill="1" applyBorder="1" applyAlignment="1">
      <alignment vertical="center"/>
    </xf>
    <xf numFmtId="3" fontId="4" fillId="9" borderId="49" xfId="0" applyNumberFormat="1" applyFont="1" applyFill="1" applyBorder="1" applyAlignment="1">
      <alignment vertical="center"/>
    </xf>
    <xf numFmtId="0" fontId="4" fillId="9" borderId="54" xfId="0" applyFont="1" applyFill="1" applyBorder="1" applyAlignment="1">
      <alignment vertical="center"/>
    </xf>
    <xf numFmtId="0" fontId="4" fillId="9" borderId="82" xfId="0" applyFont="1" applyFill="1" applyBorder="1" applyAlignment="1">
      <alignment horizontal="center" vertical="center"/>
    </xf>
    <xf numFmtId="0" fontId="4" fillId="0" borderId="73" xfId="0" applyFont="1" applyBorder="1" applyAlignment="1">
      <alignment horizontal="center" vertical="center"/>
    </xf>
    <xf numFmtId="3" fontId="4" fillId="9" borderId="7" xfId="0" applyNumberFormat="1" applyFont="1" applyFill="1" applyBorder="1" applyAlignment="1">
      <alignment vertical="center"/>
    </xf>
    <xf numFmtId="0" fontId="4" fillId="8" borderId="80" xfId="0" applyFont="1" applyFill="1" applyBorder="1" applyAlignment="1">
      <alignment horizontal="center" vertical="center" wrapText="1"/>
    </xf>
    <xf numFmtId="0" fontId="11" fillId="7" borderId="0" xfId="0" applyFont="1" applyFill="1" applyAlignment="1">
      <alignment horizontal="center" vertical="center"/>
    </xf>
    <xf numFmtId="0" fontId="4" fillId="7" borderId="0" xfId="0" applyFont="1" applyFill="1" applyAlignment="1">
      <alignment vertical="center"/>
    </xf>
    <xf numFmtId="0" fontId="16" fillId="11" borderId="52" xfId="0" applyFont="1" applyFill="1" applyBorder="1" applyAlignment="1">
      <alignment horizontal="center" vertical="center"/>
    </xf>
    <xf numFmtId="0" fontId="16" fillId="11" borderId="54" xfId="0" applyFont="1" applyFill="1" applyBorder="1" applyAlignment="1">
      <alignment horizontal="center" vertical="center"/>
    </xf>
    <xf numFmtId="0" fontId="16" fillId="11" borderId="72" xfId="0" applyFont="1" applyFill="1" applyBorder="1" applyAlignment="1">
      <alignment horizontal="center" vertical="center"/>
    </xf>
    <xf numFmtId="0" fontId="19" fillId="11" borderId="79" xfId="0" applyFont="1" applyFill="1" applyBorder="1" applyAlignment="1">
      <alignment horizontal="center" vertical="center"/>
    </xf>
    <xf numFmtId="0" fontId="16" fillId="11" borderId="70" xfId="0" applyFont="1" applyFill="1" applyBorder="1" applyAlignment="1">
      <alignment horizontal="center" vertical="center"/>
    </xf>
    <xf numFmtId="0" fontId="16" fillId="11" borderId="71" xfId="0" applyFont="1" applyFill="1" applyBorder="1" applyAlignment="1">
      <alignment horizontal="center" vertical="center"/>
    </xf>
    <xf numFmtId="0" fontId="16" fillId="9" borderId="102" xfId="0" applyFont="1" applyFill="1" applyBorder="1" applyAlignment="1">
      <alignment horizontal="center" vertical="center" textRotation="255"/>
    </xf>
    <xf numFmtId="0" fontId="16" fillId="9" borderId="103" xfId="0" applyFont="1" applyFill="1" applyBorder="1" applyAlignment="1">
      <alignment horizontal="center" vertical="center" textRotation="255"/>
    </xf>
    <xf numFmtId="0" fontId="16" fillId="9" borderId="55" xfId="0" applyFont="1" applyFill="1" applyBorder="1" applyAlignment="1">
      <alignment horizontal="center" vertical="center" textRotation="255"/>
    </xf>
    <xf numFmtId="0" fontId="16" fillId="9" borderId="62" xfId="0" applyFont="1" applyFill="1" applyBorder="1" applyAlignment="1">
      <alignment horizontal="center" vertical="center"/>
    </xf>
    <xf numFmtId="0" fontId="16" fillId="9" borderId="7" xfId="0" applyFont="1" applyFill="1" applyBorder="1" applyAlignment="1">
      <alignment horizontal="center" vertical="center"/>
    </xf>
    <xf numFmtId="0" fontId="16" fillId="9" borderId="14" xfId="0" applyFont="1" applyFill="1" applyBorder="1" applyAlignment="1">
      <alignment horizontal="center" vertical="center"/>
    </xf>
    <xf numFmtId="0" fontId="16" fillId="9" borderId="82" xfId="0" applyFont="1" applyFill="1" applyBorder="1" applyAlignment="1">
      <alignment horizontal="center" vertical="center"/>
    </xf>
    <xf numFmtId="0" fontId="16" fillId="9" borderId="10" xfId="0" applyFont="1" applyFill="1" applyBorder="1" applyAlignment="1">
      <alignment horizontal="center" vertical="center"/>
    </xf>
    <xf numFmtId="0" fontId="16" fillId="9" borderId="73" xfId="0" applyFont="1" applyFill="1" applyBorder="1" applyAlignment="1">
      <alignment horizontal="center" vertical="center"/>
    </xf>
    <xf numFmtId="0" fontId="16" fillId="9" borderId="52" xfId="0" applyFont="1" applyFill="1" applyBorder="1" applyAlignment="1">
      <alignment horizontal="center" vertical="center"/>
    </xf>
    <xf numFmtId="0" fontId="16" fillId="9" borderId="54" xfId="0" applyFont="1" applyFill="1" applyBorder="1" applyAlignment="1">
      <alignment horizontal="center" vertical="center"/>
    </xf>
    <xf numFmtId="0" fontId="16" fillId="9" borderId="72" xfId="0" applyFont="1" applyFill="1" applyBorder="1" applyAlignment="1">
      <alignment horizontal="center" vertical="center"/>
    </xf>
    <xf numFmtId="0" fontId="19" fillId="9" borderId="79" xfId="0" applyFont="1" applyFill="1" applyBorder="1" applyAlignment="1">
      <alignment horizontal="center" vertical="center"/>
    </xf>
    <xf numFmtId="0" fontId="19" fillId="9" borderId="70" xfId="0" applyFont="1" applyFill="1" applyBorder="1" applyAlignment="1">
      <alignment horizontal="center" vertical="center"/>
    </xf>
    <xf numFmtId="0" fontId="19" fillId="9" borderId="71" xfId="0" applyFont="1" applyFill="1" applyBorder="1" applyAlignment="1">
      <alignment horizontal="center" vertical="center"/>
    </xf>
    <xf numFmtId="0" fontId="16" fillId="11" borderId="42" xfId="0" applyFont="1" applyFill="1" applyBorder="1" applyAlignment="1">
      <alignment horizontal="center" vertical="center" textRotation="255" wrapText="1"/>
    </xf>
    <xf numFmtId="0" fontId="16" fillId="11" borderId="45" xfId="0" applyFont="1" applyFill="1" applyBorder="1" applyAlignment="1">
      <alignment vertical="center" textRotation="255"/>
    </xf>
    <xf numFmtId="0" fontId="16" fillId="11" borderId="78" xfId="0" applyFont="1" applyFill="1" applyBorder="1" applyAlignment="1">
      <alignment vertical="center" textRotation="255"/>
    </xf>
    <xf numFmtId="0" fontId="16" fillId="11" borderId="80" xfId="0" applyFont="1" applyFill="1" applyBorder="1" applyAlignment="1">
      <alignment horizontal="center" vertical="center" wrapText="1"/>
    </xf>
    <xf numFmtId="0" fontId="16" fillId="11" borderId="43" xfId="0" applyFont="1" applyFill="1" applyBorder="1" applyAlignment="1">
      <alignment horizontal="center" vertical="center"/>
    </xf>
    <xf numFmtId="0" fontId="16" fillId="11" borderId="44" xfId="0" applyFont="1" applyFill="1" applyBorder="1" applyAlignment="1">
      <alignment horizontal="center" vertical="center"/>
    </xf>
    <xf numFmtId="0" fontId="16" fillId="11" borderId="39" xfId="0" applyFont="1" applyFill="1" applyBorder="1" applyAlignment="1">
      <alignment horizontal="center" vertical="center"/>
    </xf>
    <xf numFmtId="0" fontId="16" fillId="11" borderId="0" xfId="0" applyFont="1" applyFill="1" applyAlignment="1">
      <alignment horizontal="center" vertical="center"/>
    </xf>
    <xf numFmtId="0" fontId="16" fillId="11" borderId="32" xfId="0" applyFont="1" applyFill="1" applyBorder="1" applyAlignment="1">
      <alignment horizontal="center" vertical="center"/>
    </xf>
    <xf numFmtId="0" fontId="16" fillId="11" borderId="81" xfId="0" applyFont="1" applyFill="1" applyBorder="1" applyAlignment="1">
      <alignment horizontal="center" vertical="center"/>
    </xf>
    <xf numFmtId="0" fontId="16" fillId="11" borderId="5" xfId="0" applyFont="1" applyFill="1" applyBorder="1" applyAlignment="1">
      <alignment horizontal="center" vertical="center"/>
    </xf>
    <xf numFmtId="0" fontId="16" fillId="11" borderId="37" xfId="0" applyFont="1" applyFill="1" applyBorder="1" applyAlignment="1">
      <alignment horizontal="center" vertical="center"/>
    </xf>
    <xf numFmtId="38" fontId="17" fillId="0" borderId="30" xfId="1" applyFont="1" applyBorder="1" applyAlignment="1">
      <alignment horizontal="center" vertical="center"/>
    </xf>
    <xf numFmtId="0" fontId="17" fillId="0" borderId="31" xfId="0" applyFont="1" applyBorder="1" applyAlignment="1">
      <alignment horizontal="center" vertical="center"/>
    </xf>
    <xf numFmtId="0" fontId="18" fillId="0" borderId="16" xfId="0" applyFont="1" applyBorder="1" applyAlignment="1">
      <alignment horizontal="left" vertical="center" wrapText="1"/>
    </xf>
    <xf numFmtId="0" fontId="18" fillId="0" borderId="10" xfId="0" applyFont="1" applyBorder="1" applyAlignment="1">
      <alignment vertical="center" wrapText="1"/>
    </xf>
    <xf numFmtId="0" fontId="17" fillId="0" borderId="16" xfId="0" applyFont="1" applyBorder="1" applyAlignment="1">
      <alignment horizontal="center" vertical="center"/>
    </xf>
    <xf numFmtId="0" fontId="17" fillId="0" borderId="10" xfId="0" applyFont="1" applyBorder="1" applyAlignment="1">
      <alignment horizontal="center" vertical="center"/>
    </xf>
    <xf numFmtId="0" fontId="18" fillId="0" borderId="16" xfId="0" applyFont="1" applyBorder="1" applyAlignment="1">
      <alignment vertical="center" wrapText="1"/>
    </xf>
    <xf numFmtId="0" fontId="18" fillId="0" borderId="11" xfId="0" applyFont="1" applyBorder="1" applyAlignment="1">
      <alignment vertical="center" wrapText="1"/>
    </xf>
    <xf numFmtId="38" fontId="17" fillId="0" borderId="28" xfId="1" applyFont="1" applyBorder="1" applyAlignment="1">
      <alignment horizontal="center" vertical="center"/>
    </xf>
    <xf numFmtId="0" fontId="17" fillId="0" borderId="24" xfId="0" applyFont="1" applyBorder="1" applyAlignment="1">
      <alignment horizontal="center" vertical="center"/>
    </xf>
    <xf numFmtId="0" fontId="17" fillId="0" borderId="15" xfId="0" applyFont="1" applyBorder="1" applyAlignment="1">
      <alignment horizontal="left" vertical="center"/>
    </xf>
    <xf numFmtId="0" fontId="16" fillId="0" borderId="6" xfId="0" applyFont="1" applyBorder="1" applyAlignment="1">
      <alignment vertical="center"/>
    </xf>
    <xf numFmtId="0" fontId="16" fillId="0" borderId="9" xfId="0" applyFont="1" applyBorder="1" applyAlignment="1">
      <alignment vertical="center"/>
    </xf>
    <xf numFmtId="0" fontId="17" fillId="0" borderId="24" xfId="0" applyFont="1" applyBorder="1" applyAlignment="1">
      <alignment vertical="center" wrapText="1"/>
    </xf>
    <xf numFmtId="0" fontId="17" fillId="0" borderId="29" xfId="0" applyFont="1" applyBorder="1" applyAlignment="1">
      <alignment vertical="center" wrapText="1"/>
    </xf>
    <xf numFmtId="0" fontId="17" fillId="0" borderId="15" xfId="0" applyFont="1" applyBorder="1" applyAlignment="1">
      <alignment horizontal="center" vertical="center"/>
    </xf>
    <xf numFmtId="0" fontId="17" fillId="0" borderId="6" xfId="0" applyFont="1" applyBorder="1" applyAlignment="1">
      <alignment horizontal="center" vertical="center"/>
    </xf>
    <xf numFmtId="0" fontId="16" fillId="0" borderId="15" xfId="0" applyFont="1" applyBorder="1" applyAlignment="1">
      <alignment vertical="center"/>
    </xf>
    <xf numFmtId="0" fontId="14" fillId="10" borderId="0" xfId="0" applyFont="1" applyFill="1" applyAlignment="1">
      <alignment horizontal="center" vertical="center"/>
    </xf>
    <xf numFmtId="0" fontId="15" fillId="10" borderId="0" xfId="0" applyFont="1" applyFill="1" applyAlignment="1">
      <alignment vertical="center"/>
    </xf>
    <xf numFmtId="176" fontId="16" fillId="0" borderId="59" xfId="0" applyNumberFormat="1" applyFont="1" applyBorder="1" applyAlignment="1">
      <alignment horizontal="right" vertical="center"/>
    </xf>
    <xf numFmtId="38" fontId="17" fillId="0" borderId="25" xfId="1" applyFont="1" applyBorder="1" applyAlignment="1">
      <alignment horizontal="center" vertical="center"/>
    </xf>
    <xf numFmtId="0" fontId="17" fillId="0" borderId="26" xfId="0" applyFont="1" applyBorder="1" applyAlignment="1">
      <alignment horizontal="center" vertical="center"/>
    </xf>
    <xf numFmtId="177" fontId="17" fillId="0" borderId="26" xfId="0" applyNumberFormat="1" applyFont="1" applyBorder="1" applyAlignment="1" applyProtection="1">
      <alignment vertical="center"/>
      <protection locked="0"/>
    </xf>
    <xf numFmtId="38" fontId="17" fillId="0" borderId="13" xfId="1" applyFont="1" applyBorder="1" applyAlignment="1">
      <alignment horizontal="center" vertical="center"/>
    </xf>
    <xf numFmtId="0" fontId="17" fillId="0" borderId="7" xfId="0" applyFont="1" applyBorder="1" applyAlignment="1">
      <alignment horizontal="center" vertical="center"/>
    </xf>
    <xf numFmtId="0" fontId="17" fillId="0" borderId="14" xfId="0" applyFont="1" applyBorder="1" applyAlignment="1">
      <alignment horizontal="center" vertical="center"/>
    </xf>
    <xf numFmtId="0" fontId="17" fillId="0" borderId="26" xfId="0" applyFont="1" applyBorder="1" applyAlignment="1">
      <alignment vertical="center"/>
    </xf>
    <xf numFmtId="0" fontId="17" fillId="0" borderId="27" xfId="0" applyFont="1" applyBorder="1" applyAlignment="1">
      <alignment vertical="center"/>
    </xf>
    <xf numFmtId="0" fontId="16" fillId="0" borderId="18" xfId="0" applyFont="1" applyBorder="1" applyAlignment="1">
      <alignment horizontal="center" vertical="center"/>
    </xf>
    <xf numFmtId="0" fontId="16" fillId="0" borderId="12" xfId="0" applyFont="1" applyBorder="1" applyAlignment="1">
      <alignment horizontal="center" vertical="center"/>
    </xf>
    <xf numFmtId="0" fontId="16" fillId="0" borderId="21" xfId="0" applyFont="1" applyBorder="1" applyAlignment="1">
      <alignment horizontal="center" vertical="center"/>
    </xf>
    <xf numFmtId="0" fontId="16" fillId="0" borderId="17" xfId="0" applyFont="1" applyBorder="1" applyAlignment="1">
      <alignment horizontal="center" vertical="center"/>
    </xf>
    <xf numFmtId="176" fontId="16" fillId="0" borderId="15" xfId="0" applyNumberFormat="1" applyFont="1" applyBorder="1" applyAlignment="1">
      <alignment horizontal="center" vertical="center"/>
    </xf>
    <xf numFmtId="176" fontId="16" fillId="0" borderId="6" xfId="0" applyNumberFormat="1" applyFont="1" applyBorder="1" applyAlignment="1">
      <alignment horizontal="center" vertical="center"/>
    </xf>
    <xf numFmtId="176" fontId="16" fillId="0" borderId="9" xfId="0" applyNumberFormat="1" applyFont="1" applyBorder="1" applyAlignment="1">
      <alignment horizontal="center" vertical="center"/>
    </xf>
    <xf numFmtId="38" fontId="17" fillId="0" borderId="33" xfId="1" applyFont="1" applyBorder="1" applyAlignment="1">
      <alignment horizontal="center" vertical="center"/>
    </xf>
    <xf numFmtId="0" fontId="17" fillId="0" borderId="34" xfId="0" applyFont="1" applyBorder="1" applyAlignment="1">
      <alignment vertical="center"/>
    </xf>
    <xf numFmtId="0" fontId="17" fillId="0" borderId="36" xfId="0" applyFont="1" applyBorder="1" applyAlignment="1">
      <alignment vertical="center"/>
    </xf>
    <xf numFmtId="0" fontId="17" fillId="0" borderId="35" xfId="0" applyFont="1" applyBorder="1" applyAlignment="1">
      <alignment vertical="center"/>
    </xf>
    <xf numFmtId="38" fontId="17" fillId="0" borderId="31" xfId="1" applyFont="1" applyBorder="1" applyAlignment="1">
      <alignment horizontal="center" vertical="center"/>
    </xf>
    <xf numFmtId="0" fontId="17" fillId="0" borderId="31" xfId="0" applyFont="1" applyBorder="1" applyAlignment="1">
      <alignment vertical="center"/>
    </xf>
    <xf numFmtId="0" fontId="17" fillId="0" borderId="16" xfId="0" applyFont="1" applyBorder="1" applyAlignment="1">
      <alignment vertical="center"/>
    </xf>
    <xf numFmtId="0" fontId="16" fillId="0" borderId="10" xfId="0" applyFont="1" applyBorder="1" applyAlignment="1">
      <alignment horizontal="center" vertical="center"/>
    </xf>
    <xf numFmtId="0" fontId="17" fillId="0" borderId="10"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7" fillId="0" borderId="15" xfId="0" applyFont="1" applyBorder="1" applyAlignment="1">
      <alignment horizontal="left" vertical="center" wrapText="1"/>
    </xf>
    <xf numFmtId="0" fontId="16" fillId="0" borderId="6" xfId="0" applyFont="1" applyBorder="1" applyAlignment="1">
      <alignment vertical="center" wrapText="1"/>
    </xf>
    <xf numFmtId="0" fontId="18" fillId="0" borderId="15" xfId="0" applyFont="1" applyBorder="1" applyAlignment="1">
      <alignment vertical="center" wrapText="1"/>
    </xf>
    <xf numFmtId="0" fontId="18" fillId="0" borderId="6" xfId="0" applyFont="1" applyBorder="1" applyAlignment="1">
      <alignment vertical="center" wrapText="1"/>
    </xf>
    <xf numFmtId="0" fontId="18" fillId="0" borderId="9" xfId="0" applyFont="1" applyBorder="1" applyAlignment="1">
      <alignment vertical="center" wrapText="1"/>
    </xf>
    <xf numFmtId="3" fontId="16" fillId="11" borderId="22" xfId="0" applyNumberFormat="1" applyFont="1" applyFill="1" applyBorder="1" applyAlignment="1">
      <alignment vertical="center"/>
    </xf>
    <xf numFmtId="3" fontId="16" fillId="11" borderId="0" xfId="0" applyNumberFormat="1" applyFont="1" applyFill="1" applyAlignment="1">
      <alignment vertical="center"/>
    </xf>
    <xf numFmtId="0" fontId="16" fillId="11" borderId="19" xfId="0" applyFont="1" applyFill="1" applyBorder="1" applyAlignment="1">
      <alignment vertical="center"/>
    </xf>
    <xf numFmtId="0" fontId="16" fillId="11" borderId="5" xfId="0" applyFont="1" applyFill="1" applyBorder="1" applyAlignment="1">
      <alignment vertical="center"/>
    </xf>
    <xf numFmtId="0" fontId="16" fillId="11" borderId="37" xfId="0" applyFont="1" applyFill="1" applyBorder="1" applyAlignment="1">
      <alignment vertical="center"/>
    </xf>
    <xf numFmtId="3" fontId="16" fillId="11" borderId="19" xfId="0" applyNumberFormat="1" applyFont="1" applyFill="1" applyBorder="1" applyAlignment="1">
      <alignment vertical="center"/>
    </xf>
    <xf numFmtId="3" fontId="16" fillId="11" borderId="5" xfId="0" applyNumberFormat="1" applyFont="1" applyFill="1" applyBorder="1" applyAlignment="1">
      <alignment vertical="center"/>
    </xf>
    <xf numFmtId="0" fontId="16" fillId="11" borderId="0" xfId="0" applyFont="1" applyFill="1" applyAlignment="1">
      <alignment vertical="center"/>
    </xf>
    <xf numFmtId="3" fontId="16" fillId="11" borderId="0" xfId="0" applyNumberFormat="1" applyFont="1" applyFill="1" applyAlignment="1">
      <alignment horizontal="right" vertical="center"/>
    </xf>
    <xf numFmtId="0" fontId="16" fillId="11" borderId="0" xfId="0" applyFont="1" applyFill="1" applyAlignment="1">
      <alignment horizontal="left" vertical="center"/>
    </xf>
    <xf numFmtId="0" fontId="16" fillId="11" borderId="22" xfId="0" applyFont="1" applyFill="1" applyBorder="1" applyAlignment="1">
      <alignment horizontal="right" vertical="center"/>
    </xf>
    <xf numFmtId="0" fontId="16" fillId="11" borderId="0" xfId="0" applyFont="1" applyFill="1" applyAlignment="1">
      <alignment horizontal="right" vertical="center"/>
    </xf>
    <xf numFmtId="0" fontId="16" fillId="0" borderId="101" xfId="0" applyFont="1" applyBorder="1" applyAlignment="1">
      <alignment horizontal="center" vertical="center"/>
    </xf>
    <xf numFmtId="0" fontId="16" fillId="0" borderId="99" xfId="0" applyFont="1" applyBorder="1" applyAlignment="1">
      <alignment horizontal="center" vertical="center"/>
    </xf>
    <xf numFmtId="0" fontId="16" fillId="0" borderId="100" xfId="0" applyFont="1" applyBorder="1" applyAlignment="1">
      <alignment horizontal="center" vertical="center"/>
    </xf>
    <xf numFmtId="0" fontId="16" fillId="0" borderId="21" xfId="0" applyFont="1" applyBorder="1" applyAlignment="1">
      <alignment vertical="center"/>
    </xf>
    <xf numFmtId="0" fontId="16" fillId="0" borderId="99" xfId="0" applyFont="1" applyBorder="1" applyAlignment="1">
      <alignment vertical="center"/>
    </xf>
    <xf numFmtId="0" fontId="16" fillId="0" borderId="100" xfId="0" applyFont="1" applyBorder="1" applyAlignment="1">
      <alignment vertical="center"/>
    </xf>
    <xf numFmtId="3" fontId="16" fillId="0" borderId="21" xfId="0" applyNumberFormat="1" applyFont="1" applyBorder="1" applyAlignment="1">
      <alignment vertical="center"/>
    </xf>
    <xf numFmtId="3" fontId="16" fillId="0" borderId="99" xfId="0" applyNumberFormat="1" applyFont="1" applyBorder="1" applyAlignment="1">
      <alignment vertical="center"/>
    </xf>
    <xf numFmtId="0" fontId="16" fillId="9" borderId="13" xfId="0" applyFont="1" applyFill="1" applyBorder="1" applyAlignment="1">
      <alignment horizontal="left" vertical="center"/>
    </xf>
    <xf numFmtId="0" fontId="16" fillId="9" borderId="7" xfId="0" applyFont="1" applyFill="1" applyBorder="1" applyAlignment="1">
      <alignment horizontal="left" vertical="center"/>
    </xf>
    <xf numFmtId="0" fontId="16" fillId="9" borderId="14" xfId="0" applyFont="1" applyFill="1" applyBorder="1" applyAlignment="1">
      <alignment horizontal="left" vertical="center"/>
    </xf>
    <xf numFmtId="3" fontId="16" fillId="9" borderId="13" xfId="0" applyNumberFormat="1" applyFont="1" applyFill="1" applyBorder="1" applyAlignment="1">
      <alignment vertical="center"/>
    </xf>
    <xf numFmtId="3" fontId="16" fillId="9" borderId="7" xfId="0" applyNumberFormat="1" applyFont="1" applyFill="1" applyBorder="1" applyAlignment="1">
      <alignment vertical="center"/>
    </xf>
    <xf numFmtId="0" fontId="16" fillId="9" borderId="54" xfId="0" applyFont="1" applyFill="1" applyBorder="1" applyAlignment="1">
      <alignment vertical="center"/>
    </xf>
    <xf numFmtId="0" fontId="16" fillId="9" borderId="72" xfId="0" applyFont="1" applyFill="1" applyBorder="1" applyAlignment="1">
      <alignment vertical="center"/>
    </xf>
    <xf numFmtId="3" fontId="16" fillId="9" borderId="49" xfId="0" applyNumberFormat="1" applyFont="1" applyFill="1" applyBorder="1" applyAlignment="1">
      <alignment vertical="center"/>
    </xf>
    <xf numFmtId="3" fontId="16" fillId="9" borderId="54" xfId="0" applyNumberFormat="1" applyFont="1" applyFill="1" applyBorder="1" applyAlignment="1">
      <alignment vertical="center"/>
    </xf>
    <xf numFmtId="0" fontId="16" fillId="11" borderId="46" xfId="0" applyFont="1" applyFill="1" applyBorder="1" applyAlignment="1">
      <alignment vertical="center"/>
    </xf>
    <xf numFmtId="0" fontId="16" fillId="11" borderId="43" xfId="0" applyFont="1" applyFill="1" applyBorder="1" applyAlignment="1">
      <alignment vertical="center"/>
    </xf>
    <xf numFmtId="0" fontId="16" fillId="11" borderId="46" xfId="0" applyFont="1" applyFill="1" applyBorder="1" applyAlignment="1">
      <alignment horizontal="left" vertical="center"/>
    </xf>
    <xf numFmtId="0" fontId="16" fillId="11" borderId="43" xfId="0" applyFont="1" applyFill="1" applyBorder="1" applyAlignment="1">
      <alignment horizontal="left" vertical="center"/>
    </xf>
    <xf numFmtId="0" fontId="16" fillId="11" borderId="44" xfId="0" applyFont="1" applyFill="1" applyBorder="1" applyAlignment="1">
      <alignment horizontal="left" vertical="center"/>
    </xf>
    <xf numFmtId="0" fontId="19" fillId="9" borderId="69" xfId="0" applyFont="1" applyFill="1" applyBorder="1" applyAlignment="1">
      <alignment vertical="center"/>
    </xf>
    <xf numFmtId="0" fontId="19" fillId="9" borderId="70" xfId="0" applyFont="1" applyFill="1" applyBorder="1" applyAlignment="1">
      <alignment vertical="center"/>
    </xf>
    <xf numFmtId="0" fontId="19" fillId="9" borderId="71" xfId="0" applyFont="1" applyFill="1" applyBorder="1" applyAlignment="1">
      <alignment vertical="center"/>
    </xf>
    <xf numFmtId="3" fontId="19" fillId="9" borderId="69" xfId="0" applyNumberFormat="1" applyFont="1" applyFill="1" applyBorder="1" applyAlignment="1">
      <alignment vertical="center"/>
    </xf>
    <xf numFmtId="3" fontId="19" fillId="9" borderId="70" xfId="0" applyNumberFormat="1" applyFont="1" applyFill="1" applyBorder="1" applyAlignment="1">
      <alignment vertical="center"/>
    </xf>
    <xf numFmtId="0" fontId="16" fillId="9" borderId="7" xfId="0" applyFont="1" applyFill="1" applyBorder="1" applyAlignment="1">
      <alignment horizontal="center" vertical="center" wrapText="1"/>
    </xf>
    <xf numFmtId="0" fontId="16" fillId="9" borderId="14" xfId="0" applyFont="1" applyFill="1" applyBorder="1" applyAlignment="1">
      <alignment horizontal="center" vertical="center" wrapText="1"/>
    </xf>
    <xf numFmtId="0" fontId="4" fillId="9" borderId="16" xfId="0" applyFont="1" applyFill="1" applyBorder="1" applyAlignment="1">
      <alignment vertical="center"/>
    </xf>
    <xf numFmtId="0" fontId="16" fillId="9" borderId="10" xfId="0" applyFont="1" applyFill="1" applyBorder="1" applyAlignment="1">
      <alignment vertical="center"/>
    </xf>
    <xf numFmtId="0" fontId="16" fillId="9" borderId="73" xfId="0" applyFont="1" applyFill="1" applyBorder="1" applyAlignment="1">
      <alignment vertical="center"/>
    </xf>
    <xf numFmtId="3" fontId="16" fillId="9" borderId="16" xfId="0" applyNumberFormat="1" applyFont="1" applyFill="1" applyBorder="1" applyAlignment="1">
      <alignment vertical="center"/>
    </xf>
    <xf numFmtId="3" fontId="16" fillId="9" borderId="10" xfId="0" applyNumberFormat="1" applyFont="1" applyFill="1" applyBorder="1" applyAlignment="1">
      <alignment vertical="center"/>
    </xf>
    <xf numFmtId="0" fontId="4" fillId="11" borderId="49" xfId="0" applyFont="1" applyFill="1" applyBorder="1" applyAlignment="1">
      <alignment vertical="center"/>
    </xf>
    <xf numFmtId="0" fontId="16" fillId="11" borderId="54" xfId="0" applyFont="1" applyFill="1" applyBorder="1" applyAlignment="1">
      <alignment vertical="center"/>
    </xf>
    <xf numFmtId="0" fontId="16" fillId="11" borderId="72" xfId="0" applyFont="1" applyFill="1" applyBorder="1" applyAlignment="1">
      <alignment vertical="center"/>
    </xf>
    <xf numFmtId="3" fontId="16" fillId="11" borderId="49" xfId="0" applyNumberFormat="1" applyFont="1" applyFill="1" applyBorder="1" applyAlignment="1">
      <alignment vertical="center"/>
    </xf>
    <xf numFmtId="3" fontId="16" fillId="11" borderId="54" xfId="0" applyNumberFormat="1" applyFont="1" applyFill="1" applyBorder="1" applyAlignment="1">
      <alignment vertical="center"/>
    </xf>
    <xf numFmtId="0" fontId="19" fillId="11" borderId="69" xfId="0" applyFont="1" applyFill="1" applyBorder="1" applyAlignment="1">
      <alignment vertical="center"/>
    </xf>
    <xf numFmtId="0" fontId="19" fillId="11" borderId="70" xfId="0" applyFont="1" applyFill="1" applyBorder="1" applyAlignment="1">
      <alignment vertical="center"/>
    </xf>
    <xf numFmtId="0" fontId="19" fillId="11" borderId="71" xfId="0" applyFont="1" applyFill="1" applyBorder="1" applyAlignment="1">
      <alignment vertical="center"/>
    </xf>
    <xf numFmtId="3" fontId="19" fillId="11" borderId="69" xfId="0" applyNumberFormat="1" applyFont="1" applyFill="1" applyBorder="1" applyAlignment="1">
      <alignment vertical="center"/>
    </xf>
    <xf numFmtId="3" fontId="19" fillId="11" borderId="70" xfId="0" applyNumberFormat="1" applyFont="1" applyFill="1" applyBorder="1" applyAlignment="1">
      <alignment vertical="center"/>
    </xf>
    <xf numFmtId="0" fontId="16" fillId="11" borderId="32" xfId="0" applyFont="1" applyFill="1" applyBorder="1" applyAlignment="1">
      <alignment vertical="center"/>
    </xf>
    <xf numFmtId="0" fontId="14" fillId="12" borderId="0" xfId="0" applyFont="1" applyFill="1" applyAlignment="1">
      <alignment horizontal="center" vertical="center"/>
    </xf>
    <xf numFmtId="0" fontId="15" fillId="12" borderId="0" xfId="0" applyFont="1" applyFill="1" applyAlignment="1">
      <alignment vertical="center"/>
    </xf>
  </cellXfs>
  <cellStyles count="3">
    <cellStyle name="ハイパーリンク" xfId="2" builtinId="8"/>
    <cellStyle name="桁区切り 2" xfId="1"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A48"/>
  <sheetViews>
    <sheetView workbookViewId="0">
      <selection activeCell="A5" sqref="A5"/>
    </sheetView>
  </sheetViews>
  <sheetFormatPr defaultColWidth="9" defaultRowHeight="15.45" x14ac:dyDescent="0.25"/>
  <cols>
    <col min="1" max="1" width="107.61328125" style="2" customWidth="1"/>
    <col min="2" max="16384" width="9" style="1"/>
  </cols>
  <sheetData>
    <row r="1" spans="1:1" ht="19.3" x14ac:dyDescent="0.25">
      <c r="A1" s="43" t="s">
        <v>85</v>
      </c>
    </row>
    <row r="2" spans="1:1" ht="19.3" x14ac:dyDescent="0.25">
      <c r="A2" s="43" t="s">
        <v>86</v>
      </c>
    </row>
    <row r="3" spans="1:1" ht="16.75" x14ac:dyDescent="0.25">
      <c r="A3" s="44"/>
    </row>
    <row r="4" spans="1:1" ht="16.75" x14ac:dyDescent="0.25">
      <c r="A4" s="45">
        <v>46113</v>
      </c>
    </row>
    <row r="5" spans="1:1" ht="16.75" x14ac:dyDescent="0.25">
      <c r="A5" s="44"/>
    </row>
    <row r="6" spans="1:1" ht="16.75" x14ac:dyDescent="0.25">
      <c r="A6" s="44" t="s">
        <v>87</v>
      </c>
    </row>
    <row r="7" spans="1:1" ht="36" x14ac:dyDescent="0.25">
      <c r="A7" s="46" t="s">
        <v>88</v>
      </c>
    </row>
    <row r="8" spans="1:1" x14ac:dyDescent="0.25">
      <c r="A8" s="46"/>
    </row>
    <row r="9" spans="1:1" x14ac:dyDescent="0.25">
      <c r="A9" s="47" t="s">
        <v>89</v>
      </c>
    </row>
    <row r="10" spans="1:1" x14ac:dyDescent="0.25">
      <c r="A10" s="47" t="s">
        <v>90</v>
      </c>
    </row>
    <row r="11" spans="1:1" x14ac:dyDescent="0.25">
      <c r="A11" s="47" t="s">
        <v>91</v>
      </c>
    </row>
    <row r="12" spans="1:1" x14ac:dyDescent="0.25">
      <c r="A12" s="47" t="s">
        <v>92</v>
      </c>
    </row>
    <row r="13" spans="1:1" x14ac:dyDescent="0.25">
      <c r="A13" s="47" t="s">
        <v>93</v>
      </c>
    </row>
    <row r="14" spans="1:1" x14ac:dyDescent="0.25">
      <c r="A14" s="47" t="s">
        <v>94</v>
      </c>
    </row>
    <row r="15" spans="1:1" x14ac:dyDescent="0.25">
      <c r="A15" s="47" t="s">
        <v>95</v>
      </c>
    </row>
    <row r="16" spans="1:1" ht="30.9" x14ac:dyDescent="0.25">
      <c r="A16" s="47" t="s">
        <v>96</v>
      </c>
    </row>
    <row r="17" spans="1:1" x14ac:dyDescent="0.25">
      <c r="A17" s="47" t="s">
        <v>97</v>
      </c>
    </row>
    <row r="18" spans="1:1" x14ac:dyDescent="0.25">
      <c r="A18" s="47" t="s">
        <v>98</v>
      </c>
    </row>
    <row r="19" spans="1:1" x14ac:dyDescent="0.25">
      <c r="A19" s="47"/>
    </row>
    <row r="20" spans="1:1" x14ac:dyDescent="0.25">
      <c r="A20" s="47"/>
    </row>
    <row r="21" spans="1:1" ht="16.75" x14ac:dyDescent="0.25">
      <c r="A21" s="44" t="s">
        <v>99</v>
      </c>
    </row>
    <row r="22" spans="1:1" ht="24" x14ac:dyDescent="0.25">
      <c r="A22" s="46" t="s">
        <v>100</v>
      </c>
    </row>
    <row r="23" spans="1:1" x14ac:dyDescent="0.25">
      <c r="A23" s="46"/>
    </row>
    <row r="24" spans="1:1" x14ac:dyDescent="0.25">
      <c r="A24" s="47" t="s">
        <v>89</v>
      </c>
    </row>
    <row r="25" spans="1:1" x14ac:dyDescent="0.25">
      <c r="A25" s="47" t="s">
        <v>90</v>
      </c>
    </row>
    <row r="26" spans="1:1" x14ac:dyDescent="0.25">
      <c r="A26" s="47" t="s">
        <v>91</v>
      </c>
    </row>
    <row r="27" spans="1:1" x14ac:dyDescent="0.25">
      <c r="A27" s="47" t="s">
        <v>101</v>
      </c>
    </row>
    <row r="28" spans="1:1" x14ac:dyDescent="0.25">
      <c r="A28" s="47" t="s">
        <v>93</v>
      </c>
    </row>
    <row r="29" spans="1:1" x14ac:dyDescent="0.25">
      <c r="A29" s="47" t="s">
        <v>94</v>
      </c>
    </row>
    <row r="30" spans="1:1" x14ac:dyDescent="0.25">
      <c r="A30" s="47" t="s">
        <v>95</v>
      </c>
    </row>
    <row r="31" spans="1:1" ht="30.9" x14ac:dyDescent="0.25">
      <c r="A31" s="47" t="s">
        <v>96</v>
      </c>
    </row>
    <row r="32" spans="1:1" x14ac:dyDescent="0.25">
      <c r="A32" s="47" t="s">
        <v>97</v>
      </c>
    </row>
    <row r="33" spans="1:1" x14ac:dyDescent="0.25">
      <c r="A33" s="47" t="s">
        <v>98</v>
      </c>
    </row>
    <row r="34" spans="1:1" x14ac:dyDescent="0.25">
      <c r="A34" s="47"/>
    </row>
    <row r="35" spans="1:1" x14ac:dyDescent="0.25">
      <c r="A35" s="47"/>
    </row>
    <row r="36" spans="1:1" ht="16.75" x14ac:dyDescent="0.25">
      <c r="A36" s="44" t="s">
        <v>102</v>
      </c>
    </row>
    <row r="37" spans="1:1" x14ac:dyDescent="0.25">
      <c r="A37" s="46" t="s">
        <v>103</v>
      </c>
    </row>
    <row r="38" spans="1:1" x14ac:dyDescent="0.25">
      <c r="A38" s="46"/>
    </row>
    <row r="39" spans="1:1" x14ac:dyDescent="0.25">
      <c r="A39" s="47" t="s">
        <v>89</v>
      </c>
    </row>
    <row r="40" spans="1:1" x14ac:dyDescent="0.25">
      <c r="A40" s="47" t="s">
        <v>90</v>
      </c>
    </row>
    <row r="41" spans="1:1" x14ac:dyDescent="0.25">
      <c r="A41" s="47" t="s">
        <v>91</v>
      </c>
    </row>
    <row r="42" spans="1:1" x14ac:dyDescent="0.25">
      <c r="A42" s="47" t="s">
        <v>104</v>
      </c>
    </row>
    <row r="43" spans="1:1" x14ac:dyDescent="0.25">
      <c r="A43" s="47" t="s">
        <v>93</v>
      </c>
    </row>
    <row r="44" spans="1:1" x14ac:dyDescent="0.25">
      <c r="A44" s="47" t="s">
        <v>105</v>
      </c>
    </row>
    <row r="45" spans="1:1" x14ac:dyDescent="0.25">
      <c r="A45" s="47" t="s">
        <v>106</v>
      </c>
    </row>
    <row r="46" spans="1:1" ht="30.9" x14ac:dyDescent="0.25">
      <c r="A46" s="47" t="s">
        <v>107</v>
      </c>
    </row>
    <row r="47" spans="1:1" x14ac:dyDescent="0.25">
      <c r="A47" s="47" t="s">
        <v>108</v>
      </c>
    </row>
    <row r="48" spans="1:1" x14ac:dyDescent="0.25">
      <c r="A48" s="47"/>
    </row>
  </sheetData>
  <protectedRanges>
    <protectedRange password="EB60" sqref="A1" name="範囲1"/>
  </protectedRanges>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pageSetUpPr fitToPage="1"/>
  </sheetPr>
  <dimension ref="A1:M29"/>
  <sheetViews>
    <sheetView workbookViewId="0">
      <selection activeCell="B10" sqref="B10"/>
    </sheetView>
  </sheetViews>
  <sheetFormatPr defaultColWidth="9" defaultRowHeight="19.3" x14ac:dyDescent="0.25"/>
  <cols>
    <col min="1" max="1" width="25" style="3" bestFit="1" customWidth="1"/>
    <col min="2" max="2" width="23.3828125" style="3" customWidth="1"/>
    <col min="3" max="3" width="6.4609375" style="3" bestFit="1" customWidth="1"/>
    <col min="4" max="4" width="19.765625" style="3" bestFit="1" customWidth="1"/>
    <col min="5" max="5" width="25.61328125" style="3" customWidth="1"/>
    <col min="6" max="6" width="9" style="3"/>
    <col min="7" max="7" width="17.15234375" style="4" customWidth="1"/>
    <col min="8" max="13" width="9" style="4"/>
    <col min="14" max="16384" width="9" style="3"/>
  </cols>
  <sheetData>
    <row r="1" spans="1:5" ht="21.45" x14ac:dyDescent="0.25">
      <c r="A1" s="52" t="s">
        <v>80</v>
      </c>
      <c r="B1" s="53"/>
      <c r="C1" s="53"/>
      <c r="D1" s="53"/>
      <c r="E1" s="53"/>
    </row>
    <row r="2" spans="1:5" ht="21.45" x14ac:dyDescent="0.25">
      <c r="A2" s="53" t="s">
        <v>34</v>
      </c>
      <c r="B2" s="53"/>
      <c r="C2" s="53"/>
      <c r="D2" s="53"/>
      <c r="E2" s="53"/>
    </row>
    <row r="3" spans="1:5" ht="6" customHeight="1" x14ac:dyDescent="0.25"/>
    <row r="4" spans="1:5" x14ac:dyDescent="0.25">
      <c r="A4" s="56" t="s">
        <v>20</v>
      </c>
      <c r="B4" s="57"/>
      <c r="C4" s="57"/>
      <c r="D4" s="57"/>
      <c r="E4" s="57"/>
    </row>
    <row r="5" spans="1:5" x14ac:dyDescent="0.25">
      <c r="A5" s="5" t="s">
        <v>26</v>
      </c>
      <c r="B5" s="54"/>
      <c r="C5" s="55"/>
      <c r="D5" s="55"/>
      <c r="E5" s="55"/>
    </row>
    <row r="6" spans="1:5" x14ac:dyDescent="0.25">
      <c r="A6" s="5" t="s">
        <v>27</v>
      </c>
      <c r="B6" s="58" t="s">
        <v>126</v>
      </c>
      <c r="C6" s="49"/>
      <c r="D6" s="49"/>
      <c r="E6" s="49"/>
    </row>
    <row r="7" spans="1:5" x14ac:dyDescent="0.25">
      <c r="A7" s="5" t="s">
        <v>32</v>
      </c>
      <c r="B7" s="54"/>
      <c r="C7" s="55"/>
      <c r="D7" s="55"/>
      <c r="E7" s="55"/>
    </row>
    <row r="8" spans="1:5" x14ac:dyDescent="0.25">
      <c r="A8" s="5" t="s">
        <v>21</v>
      </c>
      <c r="B8" s="54"/>
      <c r="C8" s="55"/>
      <c r="D8" s="55"/>
      <c r="E8" s="55"/>
    </row>
    <row r="9" spans="1:5" x14ac:dyDescent="0.25">
      <c r="A9" s="5" t="s">
        <v>4</v>
      </c>
      <c r="B9" s="6">
        <v>10</v>
      </c>
      <c r="C9" s="48" t="s">
        <v>5</v>
      </c>
      <c r="D9" s="49"/>
      <c r="E9" s="49"/>
    </row>
    <row r="10" spans="1:5" x14ac:dyDescent="0.25">
      <c r="A10" s="5" t="s">
        <v>63</v>
      </c>
      <c r="B10" s="7">
        <v>2</v>
      </c>
      <c r="C10" s="63" t="s">
        <v>23</v>
      </c>
      <c r="D10" s="64"/>
      <c r="E10" s="65"/>
    </row>
    <row r="11" spans="1:5" x14ac:dyDescent="0.25">
      <c r="A11" s="5" t="s">
        <v>17</v>
      </c>
      <c r="B11" s="8"/>
      <c r="C11" s="9" t="s">
        <v>19</v>
      </c>
      <c r="D11" s="50"/>
      <c r="E11" s="51"/>
    </row>
    <row r="12" spans="1:5" x14ac:dyDescent="0.25">
      <c r="A12" s="5" t="s">
        <v>18</v>
      </c>
      <c r="B12" s="6"/>
      <c r="C12" s="9" t="s">
        <v>15</v>
      </c>
      <c r="D12" s="10"/>
      <c r="E12" s="11" t="s">
        <v>16</v>
      </c>
    </row>
    <row r="13" spans="1:5" x14ac:dyDescent="0.25">
      <c r="A13" s="5" t="s">
        <v>39</v>
      </c>
      <c r="B13" s="71"/>
      <c r="C13" s="72"/>
      <c r="D13" s="72"/>
      <c r="E13" s="73"/>
    </row>
    <row r="14" spans="1:5" x14ac:dyDescent="0.25">
      <c r="A14" s="5" t="s">
        <v>22</v>
      </c>
      <c r="B14" s="54"/>
      <c r="C14" s="55"/>
      <c r="D14" s="55"/>
      <c r="E14" s="55"/>
    </row>
    <row r="15" spans="1:5" ht="4.5" customHeight="1" x14ac:dyDescent="0.25"/>
    <row r="16" spans="1:5" x14ac:dyDescent="0.25">
      <c r="A16" s="66" t="s">
        <v>29</v>
      </c>
      <c r="B16" s="67"/>
      <c r="C16" s="67"/>
      <c r="D16" s="67"/>
      <c r="E16" s="67"/>
    </row>
    <row r="17" spans="1:5" x14ac:dyDescent="0.25">
      <c r="A17" s="12" t="s">
        <v>30</v>
      </c>
      <c r="B17" s="68" t="s">
        <v>118</v>
      </c>
      <c r="C17" s="69"/>
      <c r="D17" s="69"/>
      <c r="E17" s="70"/>
    </row>
    <row r="18" spans="1:5" x14ac:dyDescent="0.25">
      <c r="A18" s="12" t="s">
        <v>31</v>
      </c>
      <c r="B18" s="79" t="s">
        <v>126</v>
      </c>
      <c r="C18" s="80"/>
      <c r="D18" s="80"/>
      <c r="E18" s="80"/>
    </row>
    <row r="19" spans="1:5" x14ac:dyDescent="0.25">
      <c r="A19" s="12" t="s">
        <v>32</v>
      </c>
      <c r="B19" s="61" t="s">
        <v>119</v>
      </c>
      <c r="C19" s="62"/>
      <c r="D19" s="62"/>
      <c r="E19" s="62"/>
    </row>
    <row r="20" spans="1:5" x14ac:dyDescent="0.25">
      <c r="A20" s="12" t="s">
        <v>40</v>
      </c>
      <c r="B20" s="61" t="s">
        <v>120</v>
      </c>
      <c r="C20" s="62"/>
      <c r="D20" s="62"/>
      <c r="E20" s="62"/>
    </row>
    <row r="21" spans="1:5" x14ac:dyDescent="0.25">
      <c r="A21" s="12" t="s">
        <v>33</v>
      </c>
      <c r="B21" s="61"/>
      <c r="C21" s="62"/>
      <c r="D21" s="62"/>
      <c r="E21" s="62"/>
    </row>
    <row r="22" spans="1:5" ht="4.5" customHeight="1" x14ac:dyDescent="0.25"/>
    <row r="23" spans="1:5" x14ac:dyDescent="0.25">
      <c r="A23" s="13" t="s">
        <v>55</v>
      </c>
      <c r="B23" s="74" t="s">
        <v>121</v>
      </c>
      <c r="C23" s="75"/>
      <c r="D23" s="75"/>
      <c r="E23" s="75"/>
    </row>
    <row r="24" spans="1:5" x14ac:dyDescent="0.25">
      <c r="A24" s="13" t="s">
        <v>56</v>
      </c>
      <c r="B24" s="76" t="s">
        <v>122</v>
      </c>
      <c r="C24" s="77"/>
      <c r="D24" s="77"/>
      <c r="E24" s="77"/>
    </row>
    <row r="25" spans="1:5" x14ac:dyDescent="0.25">
      <c r="A25" s="13" t="s">
        <v>57</v>
      </c>
      <c r="B25" s="74" t="s">
        <v>123</v>
      </c>
      <c r="C25" s="75"/>
      <c r="D25" s="75"/>
      <c r="E25" s="75"/>
    </row>
    <row r="26" spans="1:5" x14ac:dyDescent="0.25">
      <c r="A26" s="13" t="s">
        <v>58</v>
      </c>
      <c r="B26" s="78" t="s">
        <v>124</v>
      </c>
      <c r="C26" s="75"/>
      <c r="D26" s="75"/>
      <c r="E26" s="75"/>
    </row>
    <row r="27" spans="1:5" ht="10.5" customHeight="1" x14ac:dyDescent="0.25"/>
    <row r="28" spans="1:5" x14ac:dyDescent="0.25">
      <c r="A28" s="14" t="s">
        <v>71</v>
      </c>
      <c r="B28" s="14">
        <v>30000</v>
      </c>
      <c r="C28" s="14" t="s">
        <v>72</v>
      </c>
    </row>
    <row r="29" spans="1:5" x14ac:dyDescent="0.25">
      <c r="A29" s="59" t="s">
        <v>117</v>
      </c>
      <c r="B29" s="60"/>
      <c r="C29" s="60"/>
      <c r="D29" s="60"/>
      <c r="E29" s="60"/>
    </row>
  </sheetData>
  <sheetProtection algorithmName="SHA-512" hashValue="71AhquiB7W28khXZB4v7idJA9+diRgHmLK0L16XfbqNujIOaLmviSn+EKCONP/mtMq7zUJY/AJXdaXlodZMl6w==" saltValue="4ETwtyE3/L474NyTbY24HA==" spinCount="100000" sheet="1" objects="1" scenarios="1"/>
  <protectedRanges>
    <protectedRange sqref="B28" name="範囲5"/>
    <protectedRange password="EB60" sqref="B17:E21 B23:E26" name="範囲1"/>
    <protectedRange password="EB60" sqref="B5:E8" name="範囲1_1"/>
    <protectedRange password="EB60" sqref="D11:E11 B9:B12 D12 B13:E14" name="範囲1_2"/>
    <protectedRange sqref="B23:E26 B17:E21 B5:E14" name="範囲4"/>
  </protectedRanges>
  <mergeCells count="23">
    <mergeCell ref="A29:E29"/>
    <mergeCell ref="B20:E20"/>
    <mergeCell ref="B14:E14"/>
    <mergeCell ref="C10:E10"/>
    <mergeCell ref="A16:E16"/>
    <mergeCell ref="B17:E17"/>
    <mergeCell ref="B13:E13"/>
    <mergeCell ref="B23:E23"/>
    <mergeCell ref="B24:E24"/>
    <mergeCell ref="B25:E25"/>
    <mergeCell ref="B26:E26"/>
    <mergeCell ref="B21:E21"/>
    <mergeCell ref="B18:E18"/>
    <mergeCell ref="B19:E19"/>
    <mergeCell ref="C9:E9"/>
    <mergeCell ref="D11:E11"/>
    <mergeCell ref="A1:E1"/>
    <mergeCell ref="A2:E2"/>
    <mergeCell ref="B8:E8"/>
    <mergeCell ref="A4:E4"/>
    <mergeCell ref="B5:E5"/>
    <mergeCell ref="B6:E6"/>
    <mergeCell ref="B7:E7"/>
  </mergeCells>
  <phoneticPr fontId="2"/>
  <dataValidations count="1">
    <dataValidation type="list" allowBlank="1" showInputMessage="1" showErrorMessage="1" sqref="B28" xr:uid="{00000000-0002-0000-0100-000000000000}">
      <formula1>"20000,30000,50000,10000"</formula1>
    </dataValidation>
  </dataValidations>
  <printOptions horizontalCentered="1"/>
  <pageMargins left="0.23622047244094491" right="0.23622047244094491" top="0.74803149606299213" bottom="0.74803149606299213" header="0.31496062992125984" footer="0.31496062992125984"/>
  <pageSetup paperSize="9" orientation="portrait" horizontalDpi="4294967293"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theme="7"/>
    <pageSetUpPr fitToPage="1"/>
  </sheetPr>
  <dimension ref="A1:Z31"/>
  <sheetViews>
    <sheetView zoomScale="120" zoomScaleNormal="120" workbookViewId="0">
      <selection activeCell="AI21" sqref="AI20:AI21"/>
    </sheetView>
  </sheetViews>
  <sheetFormatPr defaultColWidth="9" defaultRowHeight="15.45" x14ac:dyDescent="0.25"/>
  <cols>
    <col min="1" max="1" width="0.84375" style="1" customWidth="1"/>
    <col min="2" max="6" width="4.61328125" style="1" customWidth="1"/>
    <col min="7" max="9" width="3.3828125" style="1" customWidth="1"/>
    <col min="10" max="11" width="2.15234375" style="1" customWidth="1"/>
    <col min="12" max="25" width="3.3828125" style="1" customWidth="1"/>
    <col min="26" max="26" width="0.84375" style="1" customWidth="1"/>
    <col min="27" max="30" width="3.3828125" style="1" customWidth="1"/>
    <col min="31" max="31" width="6.765625" style="1" bestFit="1" customWidth="1"/>
    <col min="32" max="32" width="3.3828125" style="1" customWidth="1"/>
    <col min="33" max="35" width="3.61328125" style="1" customWidth="1"/>
    <col min="36" max="16384" width="9" style="1"/>
  </cols>
  <sheetData>
    <row r="1" spans="1:26" ht="27.45" x14ac:dyDescent="0.25">
      <c r="A1" s="166" t="s">
        <v>24</v>
      </c>
      <c r="B1" s="166"/>
      <c r="C1" s="166"/>
      <c r="D1" s="166"/>
      <c r="E1" s="166"/>
      <c r="F1" s="166"/>
      <c r="G1" s="166"/>
      <c r="H1" s="166"/>
      <c r="I1" s="166"/>
      <c r="J1" s="166"/>
      <c r="K1" s="166"/>
      <c r="L1" s="166"/>
      <c r="M1" s="166"/>
      <c r="N1" s="166"/>
      <c r="O1" s="166"/>
      <c r="P1" s="166"/>
      <c r="Q1" s="166"/>
      <c r="R1" s="166"/>
      <c r="S1" s="166"/>
      <c r="T1" s="166"/>
      <c r="U1" s="166"/>
      <c r="V1" s="166"/>
      <c r="W1" s="166"/>
      <c r="X1" s="166"/>
      <c r="Y1" s="167"/>
      <c r="Z1" s="167"/>
    </row>
    <row r="2" spans="1:26" ht="15.9" thickBot="1" x14ac:dyDescent="0.3">
      <c r="B2" s="176">
        <f ca="1">NOW()</f>
        <v>46106.642128240739</v>
      </c>
      <c r="C2" s="176"/>
      <c r="D2" s="176"/>
      <c r="E2" s="176"/>
      <c r="F2" s="176"/>
      <c r="G2" s="176"/>
      <c r="H2" s="176"/>
      <c r="I2" s="176"/>
      <c r="J2" s="176"/>
      <c r="K2" s="176"/>
      <c r="L2" s="176"/>
      <c r="M2" s="176"/>
      <c r="N2" s="176"/>
      <c r="O2" s="176"/>
      <c r="P2" s="176"/>
      <c r="Q2" s="176"/>
      <c r="R2" s="176"/>
      <c r="S2" s="176"/>
      <c r="T2" s="176"/>
      <c r="U2" s="176"/>
      <c r="V2" s="176"/>
      <c r="W2" s="176"/>
      <c r="X2" s="176"/>
      <c r="Y2" s="176"/>
    </row>
    <row r="3" spans="1:26" s="15" customFormat="1" ht="30" customHeight="1" x14ac:dyDescent="0.25">
      <c r="B3" s="168" t="s">
        <v>0</v>
      </c>
      <c r="C3" s="169"/>
      <c r="D3" s="169"/>
      <c r="E3" s="169"/>
      <c r="F3" s="170" t="s">
        <v>109</v>
      </c>
      <c r="G3" s="170"/>
      <c r="H3" s="170"/>
      <c r="I3" s="171" t="s">
        <v>1</v>
      </c>
      <c r="J3" s="172"/>
      <c r="K3" s="172"/>
      <c r="L3" s="172"/>
      <c r="M3" s="173"/>
      <c r="N3" s="174">
        <f>基本情報入力シート!B5</f>
        <v>0</v>
      </c>
      <c r="O3" s="174"/>
      <c r="P3" s="174"/>
      <c r="Q3" s="174"/>
      <c r="R3" s="174"/>
      <c r="S3" s="174"/>
      <c r="T3" s="174"/>
      <c r="U3" s="174"/>
      <c r="V3" s="174"/>
      <c r="W3" s="174"/>
      <c r="X3" s="174"/>
      <c r="Y3" s="175"/>
    </row>
    <row r="4" spans="1:26" s="15" customFormat="1" ht="30" customHeight="1" x14ac:dyDescent="0.25">
      <c r="B4" s="92" t="s">
        <v>32</v>
      </c>
      <c r="C4" s="93"/>
      <c r="D4" s="93"/>
      <c r="E4" s="93"/>
      <c r="F4" s="89">
        <f>基本情報入力シート!B7</f>
        <v>0</v>
      </c>
      <c r="G4" s="90"/>
      <c r="H4" s="90"/>
      <c r="I4" s="90"/>
      <c r="J4" s="90"/>
      <c r="K4" s="90"/>
      <c r="L4" s="90"/>
      <c r="M4" s="90"/>
      <c r="N4" s="90"/>
      <c r="O4" s="90"/>
      <c r="P4" s="90"/>
      <c r="Q4" s="90"/>
      <c r="R4" s="90"/>
      <c r="S4" s="90"/>
      <c r="T4" s="90"/>
      <c r="U4" s="90"/>
      <c r="V4" s="90"/>
      <c r="W4" s="90"/>
      <c r="X4" s="90"/>
      <c r="Y4" s="91"/>
    </row>
    <row r="5" spans="1:26" s="15" customFormat="1" ht="30" customHeight="1" x14ac:dyDescent="0.25">
      <c r="B5" s="92" t="s">
        <v>12</v>
      </c>
      <c r="C5" s="93"/>
      <c r="D5" s="93"/>
      <c r="E5" s="93"/>
      <c r="F5" s="101">
        <f>基本情報入力シート!B8</f>
        <v>0</v>
      </c>
      <c r="G5" s="101"/>
      <c r="H5" s="101"/>
      <c r="I5" s="101"/>
      <c r="J5" s="101"/>
      <c r="K5" s="101"/>
      <c r="L5" s="101"/>
      <c r="M5" s="101"/>
      <c r="N5" s="101"/>
      <c r="O5" s="101"/>
      <c r="P5" s="101"/>
      <c r="Q5" s="101"/>
      <c r="R5" s="101"/>
      <c r="S5" s="101"/>
      <c r="T5" s="101"/>
      <c r="U5" s="101"/>
      <c r="V5" s="101"/>
      <c r="W5" s="101"/>
      <c r="X5" s="101"/>
      <c r="Y5" s="102"/>
    </row>
    <row r="6" spans="1:26" s="15" customFormat="1" ht="30" customHeight="1" x14ac:dyDescent="0.25">
      <c r="B6" s="92" t="s">
        <v>39</v>
      </c>
      <c r="C6" s="93"/>
      <c r="D6" s="93"/>
      <c r="E6" s="93"/>
      <c r="F6" s="89">
        <f>基本情報入力シート!B13</f>
        <v>0</v>
      </c>
      <c r="G6" s="90"/>
      <c r="H6" s="90"/>
      <c r="I6" s="90"/>
      <c r="J6" s="90"/>
      <c r="K6" s="90"/>
      <c r="L6" s="90"/>
      <c r="M6" s="90"/>
      <c r="N6" s="96" t="s">
        <v>38</v>
      </c>
      <c r="O6" s="97"/>
      <c r="P6" s="97"/>
      <c r="Q6" s="97"/>
      <c r="R6" s="97"/>
      <c r="S6" s="165">
        <f>基本情報入力シート!B14</f>
        <v>0</v>
      </c>
      <c r="T6" s="90"/>
      <c r="U6" s="90"/>
      <c r="V6" s="90"/>
      <c r="W6" s="90"/>
      <c r="X6" s="90"/>
      <c r="Y6" s="91"/>
    </row>
    <row r="7" spans="1:26" s="15" customFormat="1" ht="30" customHeight="1" x14ac:dyDescent="0.25">
      <c r="B7" s="92" t="s">
        <v>41</v>
      </c>
      <c r="C7" s="93"/>
      <c r="D7" s="93"/>
      <c r="E7" s="93"/>
      <c r="F7" s="197">
        <f>基本情報入力シート!B11</f>
        <v>0</v>
      </c>
      <c r="G7" s="198"/>
      <c r="H7" s="198"/>
      <c r="I7" s="198"/>
      <c r="J7" s="198"/>
      <c r="K7" s="198"/>
      <c r="L7" s="198"/>
      <c r="M7" s="198"/>
      <c r="N7" s="16" t="s">
        <v>42</v>
      </c>
      <c r="O7" s="198">
        <f>基本情報入力シート!D11</f>
        <v>0</v>
      </c>
      <c r="P7" s="198"/>
      <c r="Q7" s="198"/>
      <c r="R7" s="198"/>
      <c r="S7" s="198"/>
      <c r="T7" s="198"/>
      <c r="U7" s="198"/>
      <c r="V7" s="198"/>
      <c r="W7" s="198"/>
      <c r="X7" s="198"/>
      <c r="Y7" s="199"/>
    </row>
    <row r="8" spans="1:26" s="15" customFormat="1" ht="30" customHeight="1" thickBot="1" x14ac:dyDescent="0.3">
      <c r="B8" s="107" t="s">
        <v>4</v>
      </c>
      <c r="C8" s="108"/>
      <c r="D8" s="108"/>
      <c r="E8" s="108"/>
      <c r="F8" s="108"/>
      <c r="G8" s="85">
        <f>基本情報入力シート!B9</f>
        <v>10</v>
      </c>
      <c r="H8" s="86"/>
      <c r="I8" s="200" t="s">
        <v>5</v>
      </c>
      <c r="J8" s="108"/>
      <c r="K8" s="108"/>
      <c r="L8" s="108"/>
      <c r="M8" s="201"/>
      <c r="N8" s="202" t="s">
        <v>63</v>
      </c>
      <c r="O8" s="203"/>
      <c r="P8" s="203"/>
      <c r="Q8" s="203"/>
      <c r="R8" s="204"/>
      <c r="S8" s="86">
        <f>基本情報入力シート!B10</f>
        <v>2</v>
      </c>
      <c r="T8" s="86"/>
      <c r="U8" s="103"/>
      <c r="V8" s="104" t="s">
        <v>23</v>
      </c>
      <c r="W8" s="104"/>
      <c r="X8" s="105"/>
      <c r="Y8" s="106"/>
    </row>
    <row r="9" spans="1:26" s="15" customFormat="1" ht="30" customHeight="1" x14ac:dyDescent="0.25">
      <c r="B9" s="92" t="s">
        <v>59</v>
      </c>
      <c r="C9" s="93"/>
      <c r="D9" s="93"/>
      <c r="E9" s="93"/>
      <c r="F9" s="94" t="str">
        <f>基本情報入力シート!B23</f>
        <v>田口　文</v>
      </c>
      <c r="G9" s="95"/>
      <c r="H9" s="95"/>
      <c r="I9" s="95"/>
      <c r="J9" s="95"/>
      <c r="K9" s="95"/>
      <c r="L9" s="95"/>
      <c r="M9" s="95"/>
      <c r="N9" s="96" t="s">
        <v>62</v>
      </c>
      <c r="O9" s="97"/>
      <c r="P9" s="97"/>
      <c r="Q9" s="97"/>
      <c r="R9" s="97"/>
      <c r="S9" s="98" t="str">
        <f>基本情報入力シート!B26</f>
        <v>aya.taguchi@iqvia.com</v>
      </c>
      <c r="T9" s="99"/>
      <c r="U9" s="99"/>
      <c r="V9" s="99"/>
      <c r="W9" s="99"/>
      <c r="X9" s="99"/>
      <c r="Y9" s="100"/>
    </row>
    <row r="10" spans="1:26" s="15" customFormat="1" ht="30" customHeight="1" thickBot="1" x14ac:dyDescent="0.3">
      <c r="B10" s="81" t="s">
        <v>60</v>
      </c>
      <c r="C10" s="82"/>
      <c r="D10" s="82"/>
      <c r="E10" s="82"/>
      <c r="F10" s="83" t="str">
        <f>基本情報入力シート!B24</f>
        <v>東京都港区高輪四丁目10番18号</v>
      </c>
      <c r="G10" s="84"/>
      <c r="H10" s="84"/>
      <c r="I10" s="84"/>
      <c r="J10" s="84"/>
      <c r="K10" s="84"/>
      <c r="L10" s="84"/>
      <c r="M10" s="84"/>
      <c r="N10" s="85" t="s">
        <v>61</v>
      </c>
      <c r="O10" s="86"/>
      <c r="P10" s="86"/>
      <c r="Q10" s="86"/>
      <c r="R10" s="86"/>
      <c r="S10" s="87" t="str">
        <f>基本情報入力シート!B25</f>
        <v>070-3191-6950</v>
      </c>
      <c r="T10" s="84"/>
      <c r="U10" s="84"/>
      <c r="V10" s="84"/>
      <c r="W10" s="84"/>
      <c r="X10" s="84"/>
      <c r="Y10" s="88"/>
    </row>
    <row r="11" spans="1:26" s="15" customFormat="1" ht="13.75" thickBot="1" x14ac:dyDescent="0.3"/>
    <row r="12" spans="1:26" s="15" customFormat="1" ht="17.25" customHeight="1" thickBot="1" x14ac:dyDescent="0.3">
      <c r="B12" s="177" t="s">
        <v>6</v>
      </c>
      <c r="C12" s="178"/>
      <c r="D12" s="178"/>
      <c r="E12" s="178"/>
      <c r="F12" s="178"/>
      <c r="G12" s="178" t="s">
        <v>11</v>
      </c>
      <c r="H12" s="178"/>
      <c r="I12" s="178"/>
      <c r="J12" s="178"/>
      <c r="K12" s="178"/>
      <c r="L12" s="178"/>
      <c r="M12" s="178"/>
      <c r="N12" s="178"/>
      <c r="O12" s="178"/>
      <c r="P12" s="178"/>
      <c r="Q12" s="178"/>
      <c r="R12" s="178"/>
      <c r="S12" s="178"/>
      <c r="T12" s="179"/>
      <c r="U12" s="178" t="s">
        <v>10</v>
      </c>
      <c r="V12" s="178"/>
      <c r="W12" s="178"/>
      <c r="X12" s="178"/>
      <c r="Y12" s="180"/>
    </row>
    <row r="13" spans="1:26" s="15" customFormat="1" ht="17.25" customHeight="1" x14ac:dyDescent="0.25">
      <c r="B13" s="194" t="s">
        <v>68</v>
      </c>
      <c r="C13" s="137" t="s">
        <v>65</v>
      </c>
      <c r="D13" s="138"/>
      <c r="E13" s="138"/>
      <c r="F13" s="139"/>
      <c r="G13" s="183" t="s">
        <v>7</v>
      </c>
      <c r="H13" s="184"/>
      <c r="I13" s="184"/>
      <c r="J13" s="184"/>
      <c r="K13" s="184"/>
      <c r="L13" s="184"/>
      <c r="M13" s="184"/>
      <c r="N13" s="184"/>
      <c r="O13" s="184"/>
      <c r="P13" s="184"/>
      <c r="Q13" s="184"/>
      <c r="R13" s="184"/>
      <c r="S13" s="184"/>
      <c r="T13" s="184"/>
      <c r="U13" s="185"/>
      <c r="V13" s="186"/>
      <c r="W13" s="186"/>
      <c r="X13" s="186"/>
      <c r="Y13" s="17"/>
    </row>
    <row r="14" spans="1:26" s="15" customFormat="1" ht="17.25" customHeight="1" x14ac:dyDescent="0.25">
      <c r="B14" s="195"/>
      <c r="C14" s="140"/>
      <c r="D14" s="60"/>
      <c r="E14" s="60"/>
      <c r="F14" s="141"/>
      <c r="G14" s="187">
        <f>G8</f>
        <v>10</v>
      </c>
      <c r="H14" s="188"/>
      <c r="I14" s="189" t="s">
        <v>13</v>
      </c>
      <c r="J14" s="189"/>
      <c r="K14" s="189"/>
      <c r="L14" s="191">
        <f>S8</f>
        <v>2</v>
      </c>
      <c r="M14" s="188"/>
      <c r="N14" s="110" t="s">
        <v>14</v>
      </c>
      <c r="O14" s="110"/>
      <c r="P14" s="110">
        <f>基本情報入力シート!B28</f>
        <v>30000</v>
      </c>
      <c r="Q14" s="110"/>
      <c r="R14" s="110"/>
      <c r="S14" s="110" t="s">
        <v>2</v>
      </c>
      <c r="T14" s="192"/>
      <c r="U14" s="109">
        <f>L14*P14*G14</f>
        <v>600000</v>
      </c>
      <c r="V14" s="190"/>
      <c r="W14" s="190"/>
      <c r="X14" s="190"/>
      <c r="Y14" s="18" t="s">
        <v>3</v>
      </c>
    </row>
    <row r="15" spans="1:26" s="15" customFormat="1" ht="17.25" customHeight="1" x14ac:dyDescent="0.25">
      <c r="B15" s="195"/>
      <c r="C15" s="142"/>
      <c r="D15" s="143"/>
      <c r="E15" s="143"/>
      <c r="F15" s="144"/>
      <c r="G15" s="193" t="s">
        <v>8</v>
      </c>
      <c r="H15" s="193"/>
      <c r="I15" s="193"/>
      <c r="J15" s="193"/>
      <c r="K15" s="193"/>
      <c r="L15" s="193"/>
      <c r="M15" s="193"/>
      <c r="N15" s="193"/>
      <c r="O15" s="193"/>
      <c r="P15" s="193"/>
      <c r="Q15" s="193"/>
      <c r="R15" s="193"/>
      <c r="S15" s="193"/>
      <c r="T15" s="193"/>
      <c r="U15" s="181"/>
      <c r="V15" s="182"/>
      <c r="W15" s="182"/>
      <c r="X15" s="182"/>
      <c r="Y15" s="19" t="s">
        <v>3</v>
      </c>
    </row>
    <row r="16" spans="1:26" s="15" customFormat="1" ht="25" customHeight="1" x14ac:dyDescent="0.25">
      <c r="B16" s="195"/>
      <c r="C16" s="145" t="s">
        <v>66</v>
      </c>
      <c r="D16" s="146"/>
      <c r="E16" s="146"/>
      <c r="F16" s="147"/>
      <c r="G16" s="134" t="s">
        <v>74</v>
      </c>
      <c r="H16" s="135"/>
      <c r="I16" s="135"/>
      <c r="J16" s="135"/>
      <c r="K16" s="135"/>
      <c r="L16" s="135"/>
      <c r="M16" s="135"/>
      <c r="N16" s="135"/>
      <c r="O16" s="135"/>
      <c r="P16" s="135"/>
      <c r="Q16" s="135"/>
      <c r="R16" s="135"/>
      <c r="S16" s="135"/>
      <c r="T16" s="136"/>
      <c r="U16" s="109">
        <f>ROUNDUP((U14+U15)*0.1,)</f>
        <v>60000</v>
      </c>
      <c r="V16" s="110"/>
      <c r="W16" s="110"/>
      <c r="X16" s="110"/>
      <c r="Y16" s="18" t="s">
        <v>3</v>
      </c>
    </row>
    <row r="17" spans="2:25" s="15" customFormat="1" ht="25" customHeight="1" thickBot="1" x14ac:dyDescent="0.3">
      <c r="B17" s="196"/>
      <c r="C17" s="151" t="s">
        <v>67</v>
      </c>
      <c r="D17" s="152"/>
      <c r="E17" s="152"/>
      <c r="F17" s="153"/>
      <c r="G17" s="124" t="s">
        <v>43</v>
      </c>
      <c r="H17" s="125"/>
      <c r="I17" s="125"/>
      <c r="J17" s="125"/>
      <c r="K17" s="125"/>
      <c r="L17" s="125"/>
      <c r="M17" s="125"/>
      <c r="N17" s="125"/>
      <c r="O17" s="125"/>
      <c r="P17" s="125"/>
      <c r="Q17" s="125"/>
      <c r="R17" s="125"/>
      <c r="S17" s="125"/>
      <c r="T17" s="126"/>
      <c r="U17" s="118">
        <f>U14+U15+U16</f>
        <v>660000</v>
      </c>
      <c r="V17" s="119"/>
      <c r="W17" s="119"/>
      <c r="X17" s="119"/>
      <c r="Y17" s="20" t="s">
        <v>3</v>
      </c>
    </row>
    <row r="18" spans="2:25" s="15" customFormat="1" ht="49.5" customHeight="1" x14ac:dyDescent="0.25">
      <c r="B18" s="226" t="s">
        <v>69</v>
      </c>
      <c r="C18" s="154" t="s">
        <v>44</v>
      </c>
      <c r="D18" s="155"/>
      <c r="E18" s="155"/>
      <c r="F18" s="156"/>
      <c r="G18" s="21" t="s">
        <v>37</v>
      </c>
      <c r="H18" s="127" t="s">
        <v>35</v>
      </c>
      <c r="I18" s="128"/>
      <c r="J18" s="128"/>
      <c r="K18" s="128"/>
      <c r="L18" s="128"/>
      <c r="M18" s="21"/>
      <c r="N18" s="129" t="s">
        <v>78</v>
      </c>
      <c r="O18" s="128"/>
      <c r="P18" s="128"/>
      <c r="Q18" s="21"/>
      <c r="R18" s="127" t="s">
        <v>36</v>
      </c>
      <c r="S18" s="128"/>
      <c r="T18" s="128"/>
      <c r="U18" s="130">
        <f>IF($G18="〇",30000,(IF($M18="〇",10000,(IF($Q18="〇",20000,0)))))</f>
        <v>30000</v>
      </c>
      <c r="V18" s="130"/>
      <c r="W18" s="130"/>
      <c r="X18" s="131"/>
      <c r="Y18" s="22" t="s">
        <v>3</v>
      </c>
    </row>
    <row r="19" spans="2:25" s="15" customFormat="1" ht="25" customHeight="1" x14ac:dyDescent="0.25">
      <c r="B19" s="227"/>
      <c r="C19" s="157" t="s">
        <v>45</v>
      </c>
      <c r="D19" s="158"/>
      <c r="E19" s="158"/>
      <c r="F19" s="159"/>
      <c r="G19" s="123" t="s">
        <v>113</v>
      </c>
      <c r="H19" s="123"/>
      <c r="I19" s="123"/>
      <c r="J19" s="123"/>
      <c r="K19" s="123"/>
      <c r="L19" s="123"/>
      <c r="M19" s="123"/>
      <c r="N19" s="123"/>
      <c r="O19" s="123"/>
      <c r="P19" s="123"/>
      <c r="Q19" s="123"/>
      <c r="R19" s="123"/>
      <c r="S19" s="123"/>
      <c r="T19" s="123"/>
      <c r="U19" s="132">
        <f>ROUNDUP(U18*0.1,)</f>
        <v>3000</v>
      </c>
      <c r="V19" s="123"/>
      <c r="W19" s="123"/>
      <c r="X19" s="133"/>
      <c r="Y19" s="23" t="s">
        <v>3</v>
      </c>
    </row>
    <row r="20" spans="2:25" s="15" customFormat="1" ht="25" customHeight="1" x14ac:dyDescent="0.25">
      <c r="B20" s="227"/>
      <c r="C20" s="160" t="s">
        <v>75</v>
      </c>
      <c r="D20" s="161"/>
      <c r="E20" s="161"/>
      <c r="F20" s="162"/>
      <c r="G20" s="120" t="s">
        <v>74</v>
      </c>
      <c r="H20" s="121"/>
      <c r="I20" s="121"/>
      <c r="J20" s="121"/>
      <c r="K20" s="121"/>
      <c r="L20" s="121"/>
      <c r="M20" s="121"/>
      <c r="N20" s="121"/>
      <c r="O20" s="121"/>
      <c r="P20" s="121"/>
      <c r="Q20" s="121"/>
      <c r="R20" s="121"/>
      <c r="S20" s="121"/>
      <c r="T20" s="122"/>
      <c r="U20" s="116">
        <f>ROUNDUP(U14*0.1,)</f>
        <v>60000</v>
      </c>
      <c r="V20" s="117"/>
      <c r="W20" s="117"/>
      <c r="X20" s="117"/>
      <c r="Y20" s="24" t="s">
        <v>3</v>
      </c>
    </row>
    <row r="21" spans="2:25" s="15" customFormat="1" ht="25" customHeight="1" x14ac:dyDescent="0.25">
      <c r="B21" s="227"/>
      <c r="C21" s="164" t="s">
        <v>46</v>
      </c>
      <c r="D21" s="146"/>
      <c r="E21" s="146"/>
      <c r="F21" s="147"/>
      <c r="G21" s="213" t="s">
        <v>114</v>
      </c>
      <c r="H21" s="213"/>
      <c r="I21" s="213"/>
      <c r="J21" s="213"/>
      <c r="K21" s="213"/>
      <c r="L21" s="213"/>
      <c r="M21" s="213"/>
      <c r="N21" s="213"/>
      <c r="O21" s="213"/>
      <c r="P21" s="213"/>
      <c r="Q21" s="213"/>
      <c r="R21" s="213"/>
      <c r="S21" s="213"/>
      <c r="T21" s="213"/>
      <c r="U21" s="214">
        <f>ROUNDUP(U20*0.1,)</f>
        <v>6000</v>
      </c>
      <c r="V21" s="213"/>
      <c r="W21" s="213"/>
      <c r="X21" s="215"/>
      <c r="Y21" s="25" t="s">
        <v>3</v>
      </c>
    </row>
    <row r="22" spans="2:25" s="15" customFormat="1" ht="25" customHeight="1" x14ac:dyDescent="0.25">
      <c r="B22" s="227"/>
      <c r="C22" s="163" t="s">
        <v>81</v>
      </c>
      <c r="D22" s="143"/>
      <c r="E22" s="143"/>
      <c r="F22" s="144"/>
      <c r="G22" s="111" t="s">
        <v>73</v>
      </c>
      <c r="H22" s="112"/>
      <c r="I22" s="112"/>
      <c r="J22" s="112"/>
      <c r="K22" s="112"/>
      <c r="L22" s="112"/>
      <c r="M22" s="112"/>
      <c r="N22" s="112"/>
      <c r="O22" s="112"/>
      <c r="P22" s="112"/>
      <c r="Q22" s="112"/>
      <c r="R22" s="112"/>
      <c r="S22" s="112"/>
      <c r="T22" s="113"/>
      <c r="U22" s="114">
        <f>ROUNDUP((U14+U18+U20)*0.3,)</f>
        <v>207000</v>
      </c>
      <c r="V22" s="115"/>
      <c r="W22" s="115"/>
      <c r="X22" s="115"/>
      <c r="Y22" s="26" t="s">
        <v>3</v>
      </c>
    </row>
    <row r="23" spans="2:25" s="15" customFormat="1" ht="25" customHeight="1" x14ac:dyDescent="0.25">
      <c r="B23" s="227"/>
      <c r="C23" s="148" t="s">
        <v>82</v>
      </c>
      <c r="D23" s="149"/>
      <c r="E23" s="149"/>
      <c r="F23" s="150"/>
      <c r="G23" s="223" t="s">
        <v>116</v>
      </c>
      <c r="H23" s="224"/>
      <c r="I23" s="224"/>
      <c r="J23" s="224"/>
      <c r="K23" s="224"/>
      <c r="L23" s="224"/>
      <c r="M23" s="224"/>
      <c r="N23" s="224"/>
      <c r="O23" s="224"/>
      <c r="P23" s="224"/>
      <c r="Q23" s="224"/>
      <c r="R23" s="224"/>
      <c r="S23" s="224"/>
      <c r="T23" s="225"/>
      <c r="U23" s="218">
        <f>ROUNDUP(U22*0.1,)</f>
        <v>20700</v>
      </c>
      <c r="V23" s="219"/>
      <c r="W23" s="219"/>
      <c r="X23" s="219"/>
      <c r="Y23" s="27" t="s">
        <v>3</v>
      </c>
    </row>
    <row r="24" spans="2:25" s="15" customFormat="1" ht="25" customHeight="1" thickBot="1" x14ac:dyDescent="0.3">
      <c r="B24" s="228"/>
      <c r="C24" s="229" t="s">
        <v>84</v>
      </c>
      <c r="D24" s="152"/>
      <c r="E24" s="152"/>
      <c r="F24" s="153"/>
      <c r="G24" s="220" t="s">
        <v>83</v>
      </c>
      <c r="H24" s="221"/>
      <c r="I24" s="221"/>
      <c r="J24" s="221"/>
      <c r="K24" s="221"/>
      <c r="L24" s="221"/>
      <c r="M24" s="221"/>
      <c r="N24" s="221"/>
      <c r="O24" s="221"/>
      <c r="P24" s="221"/>
      <c r="Q24" s="221"/>
      <c r="R24" s="221"/>
      <c r="S24" s="221"/>
      <c r="T24" s="222"/>
      <c r="U24" s="216">
        <f>U18+U19+U20+U21+U23+U22</f>
        <v>326700</v>
      </c>
      <c r="V24" s="217"/>
      <c r="W24" s="217"/>
      <c r="X24" s="217"/>
      <c r="Y24" s="28" t="s">
        <v>3</v>
      </c>
    </row>
    <row r="25" spans="2:25" s="15" customFormat="1" ht="25" customHeight="1" thickBot="1" x14ac:dyDescent="0.3">
      <c r="B25" s="205" t="s">
        <v>9</v>
      </c>
      <c r="C25" s="206"/>
      <c r="D25" s="206"/>
      <c r="E25" s="206"/>
      <c r="F25" s="207"/>
      <c r="G25" s="208" t="s">
        <v>112</v>
      </c>
      <c r="H25" s="209"/>
      <c r="I25" s="209"/>
      <c r="J25" s="209"/>
      <c r="K25" s="209"/>
      <c r="L25" s="209"/>
      <c r="M25" s="209"/>
      <c r="N25" s="209"/>
      <c r="O25" s="209"/>
      <c r="P25" s="209"/>
      <c r="Q25" s="209"/>
      <c r="R25" s="209"/>
      <c r="S25" s="209"/>
      <c r="T25" s="210"/>
      <c r="U25" s="211">
        <f>U17+U24</f>
        <v>986700</v>
      </c>
      <c r="V25" s="212"/>
      <c r="W25" s="212"/>
      <c r="X25" s="212"/>
      <c r="Y25" s="29" t="s">
        <v>3</v>
      </c>
    </row>
    <row r="26" spans="2:25" s="15" customFormat="1" ht="13.3" x14ac:dyDescent="0.25"/>
    <row r="27" spans="2:25" s="15" customFormat="1" ht="13.3" x14ac:dyDescent="0.25"/>
    <row r="28" spans="2:25" s="15" customFormat="1" ht="13.3" x14ac:dyDescent="0.25"/>
    <row r="29" spans="2:25" s="15" customFormat="1" ht="13.3" x14ac:dyDescent="0.25"/>
    <row r="30" spans="2:25" s="15" customFormat="1" ht="13.3" x14ac:dyDescent="0.25"/>
    <row r="31" spans="2:25" s="15" customFormat="1" ht="13.3" x14ac:dyDescent="0.25"/>
  </sheetData>
  <sheetProtection algorithmName="SHA-512" hashValue="SewxokBGMZRKZVdqu/MZZaNnmMx0rRAmxKcTQzE6sDJ/i4cNrTnt2nyEhNMQiLeKa2FbwmLoZc1cHZzidIT8dA==" saltValue="041P0bBoCo81VrDdHhyE+w==" spinCount="100000" sheet="1" objects="1" scenarios="1"/>
  <protectedRanges>
    <protectedRange password="EB60" sqref="F3:H3" name="範囲1"/>
    <protectedRange password="EB60" sqref="G18 M18 Q18" name="範囲1_1"/>
  </protectedRanges>
  <mergeCells count="81">
    <mergeCell ref="B25:F25"/>
    <mergeCell ref="G25:T25"/>
    <mergeCell ref="U25:X25"/>
    <mergeCell ref="G21:T21"/>
    <mergeCell ref="U21:X21"/>
    <mergeCell ref="U24:X24"/>
    <mergeCell ref="U23:X23"/>
    <mergeCell ref="G24:T24"/>
    <mergeCell ref="G23:T23"/>
    <mergeCell ref="B18:B24"/>
    <mergeCell ref="C24:F24"/>
    <mergeCell ref="B7:E7"/>
    <mergeCell ref="F7:M7"/>
    <mergeCell ref="O7:Y7"/>
    <mergeCell ref="G8:H8"/>
    <mergeCell ref="I8:M8"/>
    <mergeCell ref="N8:R8"/>
    <mergeCell ref="B12:F12"/>
    <mergeCell ref="G12:T12"/>
    <mergeCell ref="U12:Y12"/>
    <mergeCell ref="U15:X15"/>
    <mergeCell ref="G13:T13"/>
    <mergeCell ref="U13:X13"/>
    <mergeCell ref="G14:H14"/>
    <mergeCell ref="I14:K14"/>
    <mergeCell ref="U14:X14"/>
    <mergeCell ref="L14:M14"/>
    <mergeCell ref="N14:O14"/>
    <mergeCell ref="S14:T14"/>
    <mergeCell ref="P14:R14"/>
    <mergeCell ref="G15:H15"/>
    <mergeCell ref="I15:T15"/>
    <mergeCell ref="B13:B17"/>
    <mergeCell ref="S6:Y6"/>
    <mergeCell ref="N6:R6"/>
    <mergeCell ref="F6:M6"/>
    <mergeCell ref="A1:Z1"/>
    <mergeCell ref="B3:E3"/>
    <mergeCell ref="F3:H3"/>
    <mergeCell ref="I3:M3"/>
    <mergeCell ref="N3:Y3"/>
    <mergeCell ref="B2:Y2"/>
    <mergeCell ref="C13:F15"/>
    <mergeCell ref="C16:F16"/>
    <mergeCell ref="C23:F23"/>
    <mergeCell ref="C17:F17"/>
    <mergeCell ref="C18:F18"/>
    <mergeCell ref="C19:F19"/>
    <mergeCell ref="C20:F20"/>
    <mergeCell ref="C22:F22"/>
    <mergeCell ref="C21:F21"/>
    <mergeCell ref="U16:X16"/>
    <mergeCell ref="G22:T22"/>
    <mergeCell ref="U22:X22"/>
    <mergeCell ref="U20:X20"/>
    <mergeCell ref="U17:X17"/>
    <mergeCell ref="G20:T20"/>
    <mergeCell ref="G19:T19"/>
    <mergeCell ref="G17:T17"/>
    <mergeCell ref="H18:L18"/>
    <mergeCell ref="N18:P18"/>
    <mergeCell ref="R18:T18"/>
    <mergeCell ref="U18:X18"/>
    <mergeCell ref="U19:X19"/>
    <mergeCell ref="G16:T16"/>
    <mergeCell ref="B10:E10"/>
    <mergeCell ref="F10:M10"/>
    <mergeCell ref="N10:R10"/>
    <mergeCell ref="S10:Y10"/>
    <mergeCell ref="F4:Y4"/>
    <mergeCell ref="B4:E4"/>
    <mergeCell ref="B9:E9"/>
    <mergeCell ref="F9:M9"/>
    <mergeCell ref="N9:R9"/>
    <mergeCell ref="S9:Y9"/>
    <mergeCell ref="B5:E5"/>
    <mergeCell ref="F5:Y5"/>
    <mergeCell ref="B6:E6"/>
    <mergeCell ref="S8:U8"/>
    <mergeCell ref="V8:Y8"/>
    <mergeCell ref="B8:F8"/>
  </mergeCells>
  <phoneticPr fontId="2"/>
  <dataValidations count="1">
    <dataValidation type="list" allowBlank="1" showInputMessage="1" showErrorMessage="1" sqref="Q18 G18 M18" xr:uid="{00000000-0002-0000-0200-000000000000}">
      <formula1>"〇,"</formula1>
    </dataValidation>
  </dataValidations>
  <printOptions horizontalCentered="1"/>
  <pageMargins left="0.23622047244094491" right="0.23622047244094491" top="0.74803149606299213" bottom="0.74803149606299213" header="0.31496062992125984" footer="0.31496062992125984"/>
  <pageSetup paperSize="9" orientation="portrait" horizontalDpi="4294967293"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tabColor theme="8"/>
    <pageSetUpPr fitToPage="1"/>
  </sheetPr>
  <dimension ref="A1:AL30"/>
  <sheetViews>
    <sheetView tabSelected="1" topLeftCell="A10" zoomScale="120" zoomScaleNormal="120" workbookViewId="0">
      <selection activeCell="U24" sqref="U24:X24"/>
    </sheetView>
  </sheetViews>
  <sheetFormatPr defaultColWidth="9" defaultRowHeight="15.45" x14ac:dyDescent="0.25"/>
  <cols>
    <col min="1" max="1" width="0.84375" style="1" customWidth="1"/>
    <col min="2" max="6" width="4.61328125" style="1" customWidth="1"/>
    <col min="7" max="9" width="3.3828125" style="1" customWidth="1"/>
    <col min="10" max="11" width="2.15234375" style="1" customWidth="1"/>
    <col min="12" max="25" width="3.3828125" style="1" customWidth="1"/>
    <col min="26" max="26" width="0.84375" style="1" customWidth="1"/>
    <col min="27" max="32" width="3.3828125" style="1" customWidth="1"/>
    <col min="33" max="35" width="3.61328125" style="1" customWidth="1"/>
    <col min="36" max="16384" width="9" style="1"/>
  </cols>
  <sheetData>
    <row r="1" spans="1:26" ht="27.45" x14ac:dyDescent="0.25">
      <c r="A1" s="240" t="s">
        <v>25</v>
      </c>
      <c r="B1" s="240"/>
      <c r="C1" s="240"/>
      <c r="D1" s="240"/>
      <c r="E1" s="240"/>
      <c r="F1" s="240"/>
      <c r="G1" s="240"/>
      <c r="H1" s="240"/>
      <c r="I1" s="240"/>
      <c r="J1" s="240"/>
      <c r="K1" s="240"/>
      <c r="L1" s="240"/>
      <c r="M1" s="240"/>
      <c r="N1" s="240"/>
      <c r="O1" s="240"/>
      <c r="P1" s="240"/>
      <c r="Q1" s="240"/>
      <c r="R1" s="240"/>
      <c r="S1" s="240"/>
      <c r="T1" s="240"/>
      <c r="U1" s="240"/>
      <c r="V1" s="240"/>
      <c r="W1" s="240"/>
      <c r="X1" s="240"/>
      <c r="Y1" s="241"/>
      <c r="Z1" s="241"/>
    </row>
    <row r="2" spans="1:26" ht="15.9" thickBot="1" x14ac:dyDescent="0.3">
      <c r="B2" s="176">
        <f ca="1">NOW()</f>
        <v>46106.642128240739</v>
      </c>
      <c r="C2" s="176"/>
      <c r="D2" s="176"/>
      <c r="E2" s="176"/>
      <c r="F2" s="176"/>
      <c r="G2" s="176"/>
      <c r="H2" s="176"/>
      <c r="I2" s="176"/>
      <c r="J2" s="176"/>
      <c r="K2" s="176"/>
      <c r="L2" s="176"/>
      <c r="M2" s="176"/>
      <c r="N2" s="176"/>
      <c r="O2" s="176"/>
      <c r="P2" s="176"/>
      <c r="Q2" s="176"/>
      <c r="R2" s="176"/>
      <c r="S2" s="176"/>
      <c r="T2" s="176"/>
      <c r="U2" s="176"/>
      <c r="V2" s="176"/>
      <c r="W2" s="176"/>
      <c r="X2" s="176"/>
      <c r="Y2" s="176"/>
    </row>
    <row r="3" spans="1:26" s="15" customFormat="1" ht="30" customHeight="1" x14ac:dyDescent="0.25">
      <c r="B3" s="253" t="s">
        <v>0</v>
      </c>
      <c r="C3" s="248"/>
      <c r="D3" s="248"/>
      <c r="E3" s="249"/>
      <c r="F3" s="250" t="s">
        <v>109</v>
      </c>
      <c r="G3" s="251"/>
      <c r="H3" s="252"/>
      <c r="I3" s="171" t="s">
        <v>1</v>
      </c>
      <c r="J3" s="248"/>
      <c r="K3" s="248"/>
      <c r="L3" s="248"/>
      <c r="M3" s="249"/>
      <c r="N3" s="245">
        <f>基本情報入力シート!B5</f>
        <v>0</v>
      </c>
      <c r="O3" s="246"/>
      <c r="P3" s="246"/>
      <c r="Q3" s="246"/>
      <c r="R3" s="246"/>
      <c r="S3" s="246"/>
      <c r="T3" s="246"/>
      <c r="U3" s="246"/>
      <c r="V3" s="246"/>
      <c r="W3" s="246"/>
      <c r="X3" s="246"/>
      <c r="Y3" s="247"/>
    </row>
    <row r="4" spans="1:26" s="15" customFormat="1" ht="30" customHeight="1" x14ac:dyDescent="0.25">
      <c r="B4" s="92" t="s">
        <v>32</v>
      </c>
      <c r="C4" s="93"/>
      <c r="D4" s="93"/>
      <c r="E4" s="93"/>
      <c r="F4" s="89">
        <f>基本情報入力シート!B7</f>
        <v>0</v>
      </c>
      <c r="G4" s="90"/>
      <c r="H4" s="90"/>
      <c r="I4" s="90"/>
      <c r="J4" s="90"/>
      <c r="K4" s="90"/>
      <c r="L4" s="90"/>
      <c r="M4" s="90"/>
      <c r="N4" s="90"/>
      <c r="O4" s="90"/>
      <c r="P4" s="90"/>
      <c r="Q4" s="90"/>
      <c r="R4" s="90"/>
      <c r="S4" s="90"/>
      <c r="T4" s="90"/>
      <c r="U4" s="90"/>
      <c r="V4" s="90"/>
      <c r="W4" s="90"/>
      <c r="X4" s="90"/>
      <c r="Y4" s="91"/>
    </row>
    <row r="5" spans="1:26" s="15" customFormat="1" ht="30" customHeight="1" x14ac:dyDescent="0.25">
      <c r="B5" s="230" t="s">
        <v>12</v>
      </c>
      <c r="C5" s="231"/>
      <c r="D5" s="231"/>
      <c r="E5" s="232"/>
      <c r="F5" s="242">
        <f>基本情報入力シート!B8</f>
        <v>0</v>
      </c>
      <c r="G5" s="243"/>
      <c r="H5" s="243"/>
      <c r="I5" s="243"/>
      <c r="J5" s="243"/>
      <c r="K5" s="243"/>
      <c r="L5" s="243"/>
      <c r="M5" s="243"/>
      <c r="N5" s="243"/>
      <c r="O5" s="243"/>
      <c r="P5" s="243"/>
      <c r="Q5" s="243"/>
      <c r="R5" s="243"/>
      <c r="S5" s="243"/>
      <c r="T5" s="243"/>
      <c r="U5" s="243"/>
      <c r="V5" s="243"/>
      <c r="W5" s="243"/>
      <c r="X5" s="243"/>
      <c r="Y5" s="244"/>
    </row>
    <row r="6" spans="1:26" s="15" customFormat="1" ht="30" customHeight="1" x14ac:dyDescent="0.25">
      <c r="B6" s="230" t="s">
        <v>39</v>
      </c>
      <c r="C6" s="231"/>
      <c r="D6" s="231"/>
      <c r="E6" s="232"/>
      <c r="F6" s="89">
        <f>基本情報入力シート!B13</f>
        <v>0</v>
      </c>
      <c r="G6" s="233"/>
      <c r="H6" s="233"/>
      <c r="I6" s="233"/>
      <c r="J6" s="233"/>
      <c r="K6" s="233"/>
      <c r="L6" s="233"/>
      <c r="M6" s="234"/>
      <c r="N6" s="96" t="s">
        <v>38</v>
      </c>
      <c r="O6" s="97"/>
      <c r="P6" s="97"/>
      <c r="Q6" s="97"/>
      <c r="R6" s="236"/>
      <c r="S6" s="165">
        <f>基本情報入力シート!B14</f>
        <v>0</v>
      </c>
      <c r="T6" s="90"/>
      <c r="U6" s="90"/>
      <c r="V6" s="90"/>
      <c r="W6" s="90"/>
      <c r="X6" s="90"/>
      <c r="Y6" s="91"/>
    </row>
    <row r="7" spans="1:26" s="15" customFormat="1" ht="30" customHeight="1" x14ac:dyDescent="0.25">
      <c r="B7" s="230" t="s">
        <v>41</v>
      </c>
      <c r="C7" s="231"/>
      <c r="D7" s="231"/>
      <c r="E7" s="232"/>
      <c r="F7" s="197">
        <f>基本情報入力シート!B11</f>
        <v>0</v>
      </c>
      <c r="G7" s="198"/>
      <c r="H7" s="198"/>
      <c r="I7" s="198"/>
      <c r="J7" s="198"/>
      <c r="K7" s="198"/>
      <c r="L7" s="198"/>
      <c r="M7" s="198"/>
      <c r="N7" s="16" t="s">
        <v>42</v>
      </c>
      <c r="O7" s="198">
        <f>基本情報入力シート!D11</f>
        <v>0</v>
      </c>
      <c r="P7" s="198"/>
      <c r="Q7" s="198"/>
      <c r="R7" s="198"/>
      <c r="S7" s="198"/>
      <c r="T7" s="198"/>
      <c r="U7" s="198"/>
      <c r="V7" s="198"/>
      <c r="W7" s="198"/>
      <c r="X7" s="198"/>
      <c r="Y7" s="199"/>
    </row>
    <row r="8" spans="1:26" s="15" customFormat="1" ht="30" customHeight="1" thickBot="1" x14ac:dyDescent="0.3">
      <c r="B8" s="237" t="s">
        <v>4</v>
      </c>
      <c r="C8" s="238"/>
      <c r="D8" s="238"/>
      <c r="E8" s="238"/>
      <c r="F8" s="239"/>
      <c r="G8" s="85">
        <f>基本情報入力シート!B9</f>
        <v>10</v>
      </c>
      <c r="H8" s="86"/>
      <c r="I8" s="104" t="s">
        <v>5</v>
      </c>
      <c r="J8" s="104"/>
      <c r="K8" s="104"/>
      <c r="L8" s="104"/>
      <c r="M8" s="254"/>
      <c r="N8" s="255" t="s">
        <v>63</v>
      </c>
      <c r="O8" s="238"/>
      <c r="P8" s="238"/>
      <c r="Q8" s="238"/>
      <c r="R8" s="238"/>
      <c r="S8" s="86">
        <f>基本情報入力シート!B10</f>
        <v>2</v>
      </c>
      <c r="T8" s="86"/>
      <c r="U8" s="86"/>
      <c r="V8" s="104" t="s">
        <v>23</v>
      </c>
      <c r="W8" s="104"/>
      <c r="X8" s="104"/>
      <c r="Y8" s="235"/>
    </row>
    <row r="9" spans="1:26" s="15" customFormat="1" ht="30" customHeight="1" x14ac:dyDescent="0.25">
      <c r="B9" s="92" t="s">
        <v>59</v>
      </c>
      <c r="C9" s="93"/>
      <c r="D9" s="93"/>
      <c r="E9" s="93"/>
      <c r="F9" s="94" t="str">
        <f>基本情報入力シート!B23</f>
        <v>田口　文</v>
      </c>
      <c r="G9" s="95"/>
      <c r="H9" s="95"/>
      <c r="I9" s="95"/>
      <c r="J9" s="95"/>
      <c r="K9" s="95"/>
      <c r="L9" s="95"/>
      <c r="M9" s="95"/>
      <c r="N9" s="96" t="s">
        <v>62</v>
      </c>
      <c r="O9" s="97"/>
      <c r="P9" s="97"/>
      <c r="Q9" s="97"/>
      <c r="R9" s="97"/>
      <c r="S9" s="98" t="str">
        <f>基本情報入力シート!B26</f>
        <v>aya.taguchi@iqvia.com</v>
      </c>
      <c r="T9" s="99"/>
      <c r="U9" s="99"/>
      <c r="V9" s="99"/>
      <c r="W9" s="99"/>
      <c r="X9" s="99"/>
      <c r="Y9" s="100"/>
    </row>
    <row r="10" spans="1:26" s="15" customFormat="1" ht="30" customHeight="1" thickBot="1" x14ac:dyDescent="0.3">
      <c r="B10" s="81" t="s">
        <v>60</v>
      </c>
      <c r="C10" s="82"/>
      <c r="D10" s="82"/>
      <c r="E10" s="82"/>
      <c r="F10" s="83" t="str">
        <f>基本情報入力シート!B24</f>
        <v>東京都港区高輪四丁目10番18号</v>
      </c>
      <c r="G10" s="84"/>
      <c r="H10" s="84"/>
      <c r="I10" s="84"/>
      <c r="J10" s="84"/>
      <c r="K10" s="84"/>
      <c r="L10" s="84"/>
      <c r="M10" s="84"/>
      <c r="N10" s="85" t="s">
        <v>61</v>
      </c>
      <c r="O10" s="86"/>
      <c r="P10" s="86"/>
      <c r="Q10" s="86"/>
      <c r="R10" s="86"/>
      <c r="S10" s="87" t="str">
        <f>基本情報入力シート!B25</f>
        <v>070-3191-6950</v>
      </c>
      <c r="T10" s="84"/>
      <c r="U10" s="84"/>
      <c r="V10" s="84"/>
      <c r="W10" s="84"/>
      <c r="X10" s="84"/>
      <c r="Y10" s="88"/>
    </row>
    <row r="11" spans="1:26" s="15" customFormat="1" ht="13.75" thickBot="1" x14ac:dyDescent="0.3"/>
    <row r="12" spans="1:26" s="15" customFormat="1" ht="17.25" customHeight="1" thickBot="1" x14ac:dyDescent="0.3">
      <c r="B12" s="177" t="s">
        <v>6</v>
      </c>
      <c r="C12" s="178"/>
      <c r="D12" s="178"/>
      <c r="E12" s="178"/>
      <c r="F12" s="178"/>
      <c r="G12" s="178" t="s">
        <v>11</v>
      </c>
      <c r="H12" s="178"/>
      <c r="I12" s="178"/>
      <c r="J12" s="178"/>
      <c r="K12" s="178"/>
      <c r="L12" s="178"/>
      <c r="M12" s="178"/>
      <c r="N12" s="178"/>
      <c r="O12" s="178"/>
      <c r="P12" s="178"/>
      <c r="Q12" s="178"/>
      <c r="R12" s="178"/>
      <c r="S12" s="178"/>
      <c r="T12" s="179"/>
      <c r="U12" s="178" t="s">
        <v>10</v>
      </c>
      <c r="V12" s="178"/>
      <c r="W12" s="178"/>
      <c r="X12" s="178"/>
      <c r="Y12" s="180"/>
    </row>
    <row r="13" spans="1:26" s="15" customFormat="1" ht="17.25" customHeight="1" x14ac:dyDescent="0.25">
      <c r="B13" s="194" t="s">
        <v>68</v>
      </c>
      <c r="C13" s="137" t="s">
        <v>65</v>
      </c>
      <c r="D13" s="138"/>
      <c r="E13" s="138"/>
      <c r="F13" s="139"/>
      <c r="G13" s="183" t="s">
        <v>7</v>
      </c>
      <c r="H13" s="184"/>
      <c r="I13" s="184"/>
      <c r="J13" s="184"/>
      <c r="K13" s="184"/>
      <c r="L13" s="184"/>
      <c r="M13" s="184"/>
      <c r="N13" s="184"/>
      <c r="O13" s="184"/>
      <c r="P13" s="184"/>
      <c r="Q13" s="184"/>
      <c r="R13" s="184"/>
      <c r="S13" s="184"/>
      <c r="T13" s="184"/>
      <c r="U13" s="185"/>
      <c r="V13" s="186"/>
      <c r="W13" s="186"/>
      <c r="X13" s="186"/>
      <c r="Y13" s="17"/>
    </row>
    <row r="14" spans="1:26" s="15" customFormat="1" ht="17.25" customHeight="1" x14ac:dyDescent="0.25">
      <c r="B14" s="195"/>
      <c r="C14" s="140"/>
      <c r="D14" s="60"/>
      <c r="E14" s="60"/>
      <c r="F14" s="141"/>
      <c r="G14" s="187">
        <f>G8</f>
        <v>10</v>
      </c>
      <c r="H14" s="188"/>
      <c r="I14" s="189" t="s">
        <v>13</v>
      </c>
      <c r="J14" s="189"/>
      <c r="K14" s="189"/>
      <c r="L14" s="191">
        <f>S8</f>
        <v>2</v>
      </c>
      <c r="M14" s="188"/>
      <c r="N14" s="110" t="s">
        <v>14</v>
      </c>
      <c r="O14" s="110"/>
      <c r="P14" s="110">
        <f>基本情報入力シート!B28</f>
        <v>30000</v>
      </c>
      <c r="Q14" s="110"/>
      <c r="R14" s="110"/>
      <c r="S14" s="110" t="s">
        <v>2</v>
      </c>
      <c r="T14" s="192"/>
      <c r="U14" s="109">
        <f>L14*P14*G14</f>
        <v>600000</v>
      </c>
      <c r="V14" s="190"/>
      <c r="W14" s="190"/>
      <c r="X14" s="190"/>
      <c r="Y14" s="18" t="s">
        <v>3</v>
      </c>
    </row>
    <row r="15" spans="1:26" s="15" customFormat="1" ht="17.25" customHeight="1" x14ac:dyDescent="0.25">
      <c r="B15" s="195"/>
      <c r="C15" s="142"/>
      <c r="D15" s="143"/>
      <c r="E15" s="143"/>
      <c r="F15" s="144"/>
      <c r="G15" s="193" t="s">
        <v>8</v>
      </c>
      <c r="H15" s="193"/>
      <c r="I15" s="193"/>
      <c r="J15" s="193"/>
      <c r="K15" s="193"/>
      <c r="L15" s="193"/>
      <c r="M15" s="193"/>
      <c r="N15" s="193"/>
      <c r="O15" s="193"/>
      <c r="P15" s="193"/>
      <c r="Q15" s="193"/>
      <c r="R15" s="193"/>
      <c r="S15" s="193"/>
      <c r="T15" s="193"/>
      <c r="U15" s="181"/>
      <c r="V15" s="182"/>
      <c r="W15" s="182"/>
      <c r="X15" s="182"/>
      <c r="Y15" s="19" t="s">
        <v>3</v>
      </c>
    </row>
    <row r="16" spans="1:26" s="15" customFormat="1" ht="25" customHeight="1" x14ac:dyDescent="0.25">
      <c r="B16" s="195"/>
      <c r="C16" s="145" t="s">
        <v>66</v>
      </c>
      <c r="D16" s="146"/>
      <c r="E16" s="146"/>
      <c r="F16" s="147"/>
      <c r="G16" s="134" t="s">
        <v>74</v>
      </c>
      <c r="H16" s="135"/>
      <c r="I16" s="135"/>
      <c r="J16" s="135"/>
      <c r="K16" s="135"/>
      <c r="L16" s="135"/>
      <c r="M16" s="135"/>
      <c r="N16" s="135"/>
      <c r="O16" s="135"/>
      <c r="P16" s="135"/>
      <c r="Q16" s="135"/>
      <c r="R16" s="135"/>
      <c r="S16" s="135"/>
      <c r="T16" s="136"/>
      <c r="U16" s="109">
        <f>ROUNDUP((U14+U15)*0.1,)</f>
        <v>60000</v>
      </c>
      <c r="V16" s="110"/>
      <c r="W16" s="110"/>
      <c r="X16" s="110"/>
      <c r="Y16" s="18" t="s">
        <v>3</v>
      </c>
    </row>
    <row r="17" spans="2:38" s="15" customFormat="1" ht="25" customHeight="1" thickBot="1" x14ac:dyDescent="0.3">
      <c r="B17" s="196"/>
      <c r="C17" s="151" t="s">
        <v>67</v>
      </c>
      <c r="D17" s="152"/>
      <c r="E17" s="152"/>
      <c r="F17" s="153"/>
      <c r="G17" s="124" t="s">
        <v>43</v>
      </c>
      <c r="H17" s="125"/>
      <c r="I17" s="125"/>
      <c r="J17" s="125"/>
      <c r="K17" s="125"/>
      <c r="L17" s="125"/>
      <c r="M17" s="125"/>
      <c r="N17" s="125"/>
      <c r="O17" s="125"/>
      <c r="P17" s="125"/>
      <c r="Q17" s="125"/>
      <c r="R17" s="125"/>
      <c r="S17" s="125"/>
      <c r="T17" s="126"/>
      <c r="U17" s="118">
        <f>U14+U15+U16</f>
        <v>660000</v>
      </c>
      <c r="V17" s="119"/>
      <c r="W17" s="119"/>
      <c r="X17" s="119"/>
      <c r="Y17" s="20" t="s">
        <v>3</v>
      </c>
    </row>
    <row r="18" spans="2:38" s="15" customFormat="1" ht="50.25" customHeight="1" x14ac:dyDescent="0.25">
      <c r="B18" s="226" t="s">
        <v>69</v>
      </c>
      <c r="C18" s="154" t="s">
        <v>44</v>
      </c>
      <c r="D18" s="155"/>
      <c r="E18" s="155"/>
      <c r="F18" s="156"/>
      <c r="G18" s="21" t="s">
        <v>37</v>
      </c>
      <c r="H18" s="127" t="s">
        <v>35</v>
      </c>
      <c r="I18" s="128"/>
      <c r="J18" s="128"/>
      <c r="K18" s="128"/>
      <c r="L18" s="128"/>
      <c r="M18" s="21"/>
      <c r="N18" s="129" t="s">
        <v>78</v>
      </c>
      <c r="O18" s="128"/>
      <c r="P18" s="128"/>
      <c r="Q18" s="21"/>
      <c r="R18" s="127" t="s">
        <v>36</v>
      </c>
      <c r="S18" s="128"/>
      <c r="T18" s="128"/>
      <c r="U18" s="130">
        <f>IF($G18="〇",30000,(IF($M18="〇",10000,(IF($Q18="〇",20000,0)))))</f>
        <v>30000</v>
      </c>
      <c r="V18" s="130"/>
      <c r="W18" s="130"/>
      <c r="X18" s="131"/>
      <c r="Y18" s="22" t="s">
        <v>3</v>
      </c>
    </row>
    <row r="19" spans="2:38" s="15" customFormat="1" ht="25" customHeight="1" x14ac:dyDescent="0.25">
      <c r="B19" s="227"/>
      <c r="C19" s="157" t="s">
        <v>45</v>
      </c>
      <c r="D19" s="158"/>
      <c r="E19" s="158"/>
      <c r="F19" s="159"/>
      <c r="G19" s="123" t="s">
        <v>113</v>
      </c>
      <c r="H19" s="123"/>
      <c r="I19" s="123"/>
      <c r="J19" s="123"/>
      <c r="K19" s="123"/>
      <c r="L19" s="123"/>
      <c r="M19" s="123"/>
      <c r="N19" s="123"/>
      <c r="O19" s="123"/>
      <c r="P19" s="123"/>
      <c r="Q19" s="123"/>
      <c r="R19" s="123"/>
      <c r="S19" s="123"/>
      <c r="T19" s="123"/>
      <c r="U19" s="132">
        <f>ROUNDUP(U18*0.1,)</f>
        <v>3000</v>
      </c>
      <c r="V19" s="123"/>
      <c r="W19" s="123"/>
      <c r="X19" s="133"/>
      <c r="Y19" s="23" t="s">
        <v>3</v>
      </c>
    </row>
    <row r="20" spans="2:38" s="15" customFormat="1" ht="25" customHeight="1" x14ac:dyDescent="0.25">
      <c r="B20" s="227"/>
      <c r="C20" s="160" t="s">
        <v>75</v>
      </c>
      <c r="D20" s="161"/>
      <c r="E20" s="161"/>
      <c r="F20" s="162"/>
      <c r="G20" s="120" t="s">
        <v>74</v>
      </c>
      <c r="H20" s="121"/>
      <c r="I20" s="121"/>
      <c r="J20" s="121"/>
      <c r="K20" s="121"/>
      <c r="L20" s="121"/>
      <c r="M20" s="121"/>
      <c r="N20" s="121"/>
      <c r="O20" s="121"/>
      <c r="P20" s="121"/>
      <c r="Q20" s="121"/>
      <c r="R20" s="121"/>
      <c r="S20" s="121"/>
      <c r="T20" s="122"/>
      <c r="U20" s="116">
        <f>ROUNDUP(U14*0.1,)</f>
        <v>60000</v>
      </c>
      <c r="V20" s="117"/>
      <c r="W20" s="117"/>
      <c r="X20" s="117"/>
      <c r="Y20" s="24" t="s">
        <v>3</v>
      </c>
    </row>
    <row r="21" spans="2:38" s="15" customFormat="1" ht="25" customHeight="1" x14ac:dyDescent="0.25">
      <c r="B21" s="227"/>
      <c r="C21" s="164" t="s">
        <v>46</v>
      </c>
      <c r="D21" s="146"/>
      <c r="E21" s="146"/>
      <c r="F21" s="147"/>
      <c r="G21" s="213" t="s">
        <v>114</v>
      </c>
      <c r="H21" s="213"/>
      <c r="I21" s="213"/>
      <c r="J21" s="213"/>
      <c r="K21" s="213"/>
      <c r="L21" s="213"/>
      <c r="M21" s="213"/>
      <c r="N21" s="213"/>
      <c r="O21" s="213"/>
      <c r="P21" s="213"/>
      <c r="Q21" s="213"/>
      <c r="R21" s="213"/>
      <c r="S21" s="213"/>
      <c r="T21" s="213"/>
      <c r="U21" s="214">
        <f>ROUNDUP(U20*0.1,)</f>
        <v>6000</v>
      </c>
      <c r="V21" s="213"/>
      <c r="W21" s="213"/>
      <c r="X21" s="215"/>
      <c r="Y21" s="25" t="s">
        <v>3</v>
      </c>
      <c r="AL21" s="15" t="s">
        <v>115</v>
      </c>
    </row>
    <row r="22" spans="2:38" s="15" customFormat="1" ht="25" customHeight="1" x14ac:dyDescent="0.25">
      <c r="B22" s="227"/>
      <c r="C22" s="163" t="s">
        <v>81</v>
      </c>
      <c r="D22" s="143"/>
      <c r="E22" s="143"/>
      <c r="F22" s="144"/>
      <c r="G22" s="111" t="s">
        <v>73</v>
      </c>
      <c r="H22" s="112"/>
      <c r="I22" s="112"/>
      <c r="J22" s="112"/>
      <c r="K22" s="112"/>
      <c r="L22" s="112"/>
      <c r="M22" s="112"/>
      <c r="N22" s="112"/>
      <c r="O22" s="112"/>
      <c r="P22" s="112"/>
      <c r="Q22" s="112"/>
      <c r="R22" s="112"/>
      <c r="S22" s="112"/>
      <c r="T22" s="113"/>
      <c r="U22" s="114">
        <f>ROUNDUP((U14+U18+U20)*0.3,)</f>
        <v>207000</v>
      </c>
      <c r="V22" s="115"/>
      <c r="W22" s="115"/>
      <c r="X22" s="115"/>
      <c r="Y22" s="26" t="s">
        <v>3</v>
      </c>
    </row>
    <row r="23" spans="2:38" s="15" customFormat="1" ht="25" customHeight="1" x14ac:dyDescent="0.25">
      <c r="B23" s="227"/>
      <c r="C23" s="148" t="s">
        <v>82</v>
      </c>
      <c r="D23" s="149"/>
      <c r="E23" s="149"/>
      <c r="F23" s="150"/>
      <c r="G23" s="223" t="s">
        <v>116</v>
      </c>
      <c r="H23" s="224"/>
      <c r="I23" s="224"/>
      <c r="J23" s="224"/>
      <c r="K23" s="224"/>
      <c r="L23" s="224"/>
      <c r="M23" s="224"/>
      <c r="N23" s="224"/>
      <c r="O23" s="224"/>
      <c r="P23" s="224"/>
      <c r="Q23" s="224"/>
      <c r="R23" s="224"/>
      <c r="S23" s="224"/>
      <c r="T23" s="225"/>
      <c r="U23" s="218">
        <f>ROUNDUP(U22*0.1,)</f>
        <v>20700</v>
      </c>
      <c r="V23" s="219"/>
      <c r="W23" s="219"/>
      <c r="X23" s="219"/>
      <c r="Y23" s="27" t="s">
        <v>3</v>
      </c>
    </row>
    <row r="24" spans="2:38" s="15" customFormat="1" ht="25" customHeight="1" thickBot="1" x14ac:dyDescent="0.3">
      <c r="B24" s="228"/>
      <c r="C24" s="229" t="s">
        <v>84</v>
      </c>
      <c r="D24" s="152"/>
      <c r="E24" s="152"/>
      <c r="F24" s="153"/>
      <c r="G24" s="220" t="s">
        <v>83</v>
      </c>
      <c r="H24" s="221"/>
      <c r="I24" s="221"/>
      <c r="J24" s="221"/>
      <c r="K24" s="221"/>
      <c r="L24" s="221"/>
      <c r="M24" s="221"/>
      <c r="N24" s="221"/>
      <c r="O24" s="221"/>
      <c r="P24" s="221"/>
      <c r="Q24" s="221"/>
      <c r="R24" s="221"/>
      <c r="S24" s="221"/>
      <c r="T24" s="222"/>
      <c r="U24" s="216">
        <f>U18+U19+U20+U21+U23+U22</f>
        <v>326700</v>
      </c>
      <c r="V24" s="217"/>
      <c r="W24" s="217"/>
      <c r="X24" s="217"/>
      <c r="Y24" s="28" t="s">
        <v>3</v>
      </c>
    </row>
    <row r="25" spans="2:38" s="15" customFormat="1" ht="25" customHeight="1" thickBot="1" x14ac:dyDescent="0.3">
      <c r="B25" s="205" t="s">
        <v>9</v>
      </c>
      <c r="C25" s="206"/>
      <c r="D25" s="206"/>
      <c r="E25" s="206"/>
      <c r="F25" s="207"/>
      <c r="G25" s="208" t="s">
        <v>112</v>
      </c>
      <c r="H25" s="209"/>
      <c r="I25" s="209"/>
      <c r="J25" s="209"/>
      <c r="K25" s="209"/>
      <c r="L25" s="209"/>
      <c r="M25" s="209"/>
      <c r="N25" s="209"/>
      <c r="O25" s="209"/>
      <c r="P25" s="209"/>
      <c r="Q25" s="209"/>
      <c r="R25" s="209"/>
      <c r="S25" s="209"/>
      <c r="T25" s="210"/>
      <c r="U25" s="211">
        <f>U17+U24</f>
        <v>986700</v>
      </c>
      <c r="V25" s="212"/>
      <c r="W25" s="212"/>
      <c r="X25" s="212"/>
      <c r="Y25" s="29" t="s">
        <v>3</v>
      </c>
    </row>
    <row r="26" spans="2:38" s="15" customFormat="1" ht="13.3" x14ac:dyDescent="0.25"/>
    <row r="27" spans="2:38" s="15" customFormat="1" ht="13.3" x14ac:dyDescent="0.25"/>
    <row r="28" spans="2:38" s="15" customFormat="1" ht="13.3" x14ac:dyDescent="0.25"/>
    <row r="29" spans="2:38" s="15" customFormat="1" ht="13.3" x14ac:dyDescent="0.25"/>
    <row r="30" spans="2:38" s="15" customFormat="1" ht="13.3" x14ac:dyDescent="0.25"/>
  </sheetData>
  <sheetProtection algorithmName="SHA-512" hashValue="lciLNzQIPTsrjS1/1uh4mX5lOrqg48RKiNFTjRXNpwzefxrwveQfOesR2r4EIZQWhZg1GMONZJYTQsEjCj70Bg==" saltValue="c6pqtmO3e+MxYwQG3AdeRg==" spinCount="100000" sheet="1" objects="1" scenarios="1"/>
  <protectedRanges>
    <protectedRange password="EB60" sqref="F3:H3" name="範囲5"/>
    <protectedRange password="EB60" sqref="G18 M18 Q18" name="範囲1"/>
  </protectedRanges>
  <mergeCells count="81">
    <mergeCell ref="B25:F25"/>
    <mergeCell ref="G25:T25"/>
    <mergeCell ref="U25:X25"/>
    <mergeCell ref="B12:F12"/>
    <mergeCell ref="G12:T12"/>
    <mergeCell ref="U12:Y12"/>
    <mergeCell ref="G24:T24"/>
    <mergeCell ref="U24:X24"/>
    <mergeCell ref="U19:X19"/>
    <mergeCell ref="U16:X16"/>
    <mergeCell ref="U22:X22"/>
    <mergeCell ref="U17:X17"/>
    <mergeCell ref="G17:T17"/>
    <mergeCell ref="H18:L18"/>
    <mergeCell ref="N18:P18"/>
    <mergeCell ref="R18:T18"/>
    <mergeCell ref="B10:E10"/>
    <mergeCell ref="U14:X14"/>
    <mergeCell ref="U15:X15"/>
    <mergeCell ref="U13:X13"/>
    <mergeCell ref="I8:M8"/>
    <mergeCell ref="N8:R8"/>
    <mergeCell ref="S8:U8"/>
    <mergeCell ref="F10:M10"/>
    <mergeCell ref="N10:R10"/>
    <mergeCell ref="S10:Y10"/>
    <mergeCell ref="G13:T13"/>
    <mergeCell ref="G14:H14"/>
    <mergeCell ref="I14:K14"/>
    <mergeCell ref="L14:M14"/>
    <mergeCell ref="N14:O14"/>
    <mergeCell ref="P14:R14"/>
    <mergeCell ref="A1:Z1"/>
    <mergeCell ref="B2:Y2"/>
    <mergeCell ref="B4:E4"/>
    <mergeCell ref="F4:Y4"/>
    <mergeCell ref="B5:E5"/>
    <mergeCell ref="F5:Y5"/>
    <mergeCell ref="N3:Y3"/>
    <mergeCell ref="I3:M3"/>
    <mergeCell ref="F3:H3"/>
    <mergeCell ref="B3:E3"/>
    <mergeCell ref="U18:X18"/>
    <mergeCell ref="U20:X20"/>
    <mergeCell ref="U23:X23"/>
    <mergeCell ref="G16:T16"/>
    <mergeCell ref="G23:T23"/>
    <mergeCell ref="G19:T19"/>
    <mergeCell ref="G20:T20"/>
    <mergeCell ref="G22:T22"/>
    <mergeCell ref="G21:T21"/>
    <mergeCell ref="U21:X21"/>
    <mergeCell ref="B6:E6"/>
    <mergeCell ref="F6:M6"/>
    <mergeCell ref="F9:M9"/>
    <mergeCell ref="N9:R9"/>
    <mergeCell ref="S9:Y9"/>
    <mergeCell ref="S6:Y6"/>
    <mergeCell ref="V8:Y8"/>
    <mergeCell ref="G8:H8"/>
    <mergeCell ref="N6:R6"/>
    <mergeCell ref="B9:E9"/>
    <mergeCell ref="B7:E7"/>
    <mergeCell ref="F7:M7"/>
    <mergeCell ref="O7:Y7"/>
    <mergeCell ref="B8:F8"/>
    <mergeCell ref="B13:B17"/>
    <mergeCell ref="C13:F15"/>
    <mergeCell ref="B18:B24"/>
    <mergeCell ref="C24:F24"/>
    <mergeCell ref="C17:F17"/>
    <mergeCell ref="C18:F18"/>
    <mergeCell ref="C19:F19"/>
    <mergeCell ref="C20:F20"/>
    <mergeCell ref="C22:F22"/>
    <mergeCell ref="C21:F21"/>
    <mergeCell ref="S14:T14"/>
    <mergeCell ref="G15:H15"/>
    <mergeCell ref="I15:T15"/>
    <mergeCell ref="C16:F16"/>
    <mergeCell ref="C23:F23"/>
  </mergeCells>
  <phoneticPr fontId="2"/>
  <dataValidations count="1">
    <dataValidation type="list" allowBlank="1" showInputMessage="1" showErrorMessage="1" sqref="Q18 G18 M18" xr:uid="{00000000-0002-0000-0300-000000000000}">
      <formula1>"〇,"</formula1>
    </dataValidation>
  </dataValidations>
  <printOptions horizontalCentered="1"/>
  <pageMargins left="0.23622047244094491" right="0.23622047244094491" top="0.74803149606299213" bottom="0.74803149606299213" header="0.31496062992125984" footer="0.31496062992125984"/>
  <pageSetup paperSize="9" scale="70" orientation="portrait" horizontalDpi="4294967293"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tabColor theme="9"/>
    <pageSetUpPr fitToPage="1"/>
  </sheetPr>
  <dimension ref="A1:Z27"/>
  <sheetViews>
    <sheetView zoomScale="120" zoomScaleNormal="120" workbookViewId="0">
      <selection activeCell="AF20" sqref="AF20"/>
    </sheetView>
  </sheetViews>
  <sheetFormatPr defaultColWidth="9" defaultRowHeight="15.45" x14ac:dyDescent="0.25"/>
  <cols>
    <col min="1" max="1" width="0.84375" style="1" customWidth="1"/>
    <col min="2" max="6" width="4.61328125" style="1" customWidth="1"/>
    <col min="7" max="9" width="3.3828125" style="1" customWidth="1"/>
    <col min="10" max="11" width="2.15234375" style="1" customWidth="1"/>
    <col min="12" max="25" width="3.3828125" style="1" customWidth="1"/>
    <col min="26" max="26" width="0.84375" style="1" customWidth="1"/>
    <col min="27" max="32" width="3.3828125" style="1" customWidth="1"/>
    <col min="33" max="35" width="3.61328125" style="1" customWidth="1"/>
    <col min="36" max="16384" width="9" style="1"/>
  </cols>
  <sheetData>
    <row r="1" spans="1:26" ht="27.45" x14ac:dyDescent="0.25">
      <c r="A1" s="272" t="s">
        <v>28</v>
      </c>
      <c r="B1" s="272"/>
      <c r="C1" s="272"/>
      <c r="D1" s="272"/>
      <c r="E1" s="272"/>
      <c r="F1" s="272"/>
      <c r="G1" s="272"/>
      <c r="H1" s="272"/>
      <c r="I1" s="272"/>
      <c r="J1" s="272"/>
      <c r="K1" s="272"/>
      <c r="L1" s="272"/>
      <c r="M1" s="272"/>
      <c r="N1" s="272"/>
      <c r="O1" s="272"/>
      <c r="P1" s="272"/>
      <c r="Q1" s="272"/>
      <c r="R1" s="272"/>
      <c r="S1" s="272"/>
      <c r="T1" s="272"/>
      <c r="U1" s="272"/>
      <c r="V1" s="272"/>
      <c r="W1" s="272"/>
      <c r="X1" s="272"/>
      <c r="Y1" s="273"/>
      <c r="Z1" s="273"/>
    </row>
    <row r="2" spans="1:26" ht="15.9" thickBot="1" x14ac:dyDescent="0.3">
      <c r="B2" s="176">
        <f ca="1">NOW()</f>
        <v>46106.642128240739</v>
      </c>
      <c r="C2" s="176"/>
      <c r="D2" s="176"/>
      <c r="E2" s="176"/>
      <c r="F2" s="176"/>
      <c r="G2" s="176"/>
      <c r="H2" s="176"/>
      <c r="I2" s="176"/>
      <c r="J2" s="176"/>
      <c r="K2" s="176"/>
      <c r="L2" s="176"/>
      <c r="M2" s="176"/>
      <c r="N2" s="176"/>
      <c r="O2" s="176"/>
      <c r="P2" s="176"/>
      <c r="Q2" s="176"/>
      <c r="R2" s="176"/>
      <c r="S2" s="176"/>
      <c r="T2" s="176"/>
      <c r="U2" s="176"/>
      <c r="V2" s="176"/>
      <c r="W2" s="176"/>
      <c r="X2" s="176"/>
      <c r="Y2" s="176"/>
    </row>
    <row r="3" spans="1:26" s="15" customFormat="1" ht="30" customHeight="1" x14ac:dyDescent="0.25">
      <c r="B3" s="168" t="s">
        <v>0</v>
      </c>
      <c r="C3" s="169"/>
      <c r="D3" s="169"/>
      <c r="E3" s="169"/>
      <c r="F3" s="170" t="s">
        <v>110</v>
      </c>
      <c r="G3" s="170"/>
      <c r="H3" s="170"/>
      <c r="I3" s="171" t="s">
        <v>1</v>
      </c>
      <c r="J3" s="172"/>
      <c r="K3" s="172"/>
      <c r="L3" s="172"/>
      <c r="M3" s="173"/>
      <c r="N3" s="174" t="str">
        <f>基本情報入力シート!B17</f>
        <v>アステラス製薬株式会社</v>
      </c>
      <c r="O3" s="174"/>
      <c r="P3" s="174"/>
      <c r="Q3" s="174"/>
      <c r="R3" s="174"/>
      <c r="S3" s="174"/>
      <c r="T3" s="174"/>
      <c r="U3" s="174"/>
      <c r="V3" s="174"/>
      <c r="W3" s="174"/>
      <c r="X3" s="174"/>
      <c r="Y3" s="175"/>
    </row>
    <row r="4" spans="1:26" s="15" customFormat="1" ht="30" customHeight="1" x14ac:dyDescent="0.25">
      <c r="B4" s="92" t="s">
        <v>51</v>
      </c>
      <c r="C4" s="93"/>
      <c r="D4" s="93"/>
      <c r="E4" s="93"/>
      <c r="F4" s="101" t="str">
        <f>基本情報入力シート!B19</f>
        <v>パドセブ®</v>
      </c>
      <c r="G4" s="101"/>
      <c r="H4" s="101"/>
      <c r="I4" s="101"/>
      <c r="J4" s="101"/>
      <c r="K4" s="101"/>
      <c r="L4" s="101"/>
      <c r="M4" s="101"/>
      <c r="N4" s="101"/>
      <c r="O4" s="101"/>
      <c r="P4" s="101"/>
      <c r="Q4" s="101"/>
      <c r="R4" s="101"/>
      <c r="S4" s="101"/>
      <c r="T4" s="101"/>
      <c r="U4" s="101"/>
      <c r="V4" s="101"/>
      <c r="W4" s="101"/>
      <c r="X4" s="101"/>
      <c r="Y4" s="102"/>
    </row>
    <row r="5" spans="1:26" s="15" customFormat="1" ht="30" customHeight="1" thickBot="1" x14ac:dyDescent="0.3">
      <c r="B5" s="81" t="s">
        <v>52</v>
      </c>
      <c r="C5" s="82"/>
      <c r="D5" s="82"/>
      <c r="E5" s="82"/>
      <c r="F5" s="256" t="str">
        <f>基本情報入力シート!B20</f>
        <v>泌尿器科</v>
      </c>
      <c r="G5" s="104"/>
      <c r="H5" s="104"/>
      <c r="I5" s="104"/>
      <c r="J5" s="104"/>
      <c r="K5" s="104"/>
      <c r="L5" s="104"/>
      <c r="M5" s="104"/>
      <c r="N5" s="85" t="s">
        <v>53</v>
      </c>
      <c r="O5" s="86"/>
      <c r="P5" s="86"/>
      <c r="Q5" s="86"/>
      <c r="R5" s="86"/>
      <c r="S5" s="204">
        <f>基本情報入力シート!B21</f>
        <v>0</v>
      </c>
      <c r="T5" s="104"/>
      <c r="U5" s="104"/>
      <c r="V5" s="104"/>
      <c r="W5" s="104"/>
      <c r="X5" s="104"/>
      <c r="Y5" s="235"/>
    </row>
    <row r="6" spans="1:26" s="15" customFormat="1" ht="30" customHeight="1" x14ac:dyDescent="0.25">
      <c r="B6" s="92" t="s">
        <v>59</v>
      </c>
      <c r="C6" s="93"/>
      <c r="D6" s="93"/>
      <c r="E6" s="93"/>
      <c r="F6" s="94" t="str">
        <f>基本情報入力シート!B23</f>
        <v>田口　文</v>
      </c>
      <c r="G6" s="243"/>
      <c r="H6" s="243"/>
      <c r="I6" s="243"/>
      <c r="J6" s="243"/>
      <c r="K6" s="243"/>
      <c r="L6" s="243"/>
      <c r="M6" s="243"/>
      <c r="N6" s="96" t="s">
        <v>62</v>
      </c>
      <c r="O6" s="97"/>
      <c r="P6" s="97"/>
      <c r="Q6" s="97"/>
      <c r="R6" s="97"/>
      <c r="S6" s="98" t="str">
        <f>基本情報入力シート!B26</f>
        <v>aya.taguchi@iqvia.com</v>
      </c>
      <c r="T6" s="99"/>
      <c r="U6" s="99"/>
      <c r="V6" s="99"/>
      <c r="W6" s="99"/>
      <c r="X6" s="99"/>
      <c r="Y6" s="100"/>
    </row>
    <row r="7" spans="1:26" s="15" customFormat="1" ht="30" customHeight="1" thickBot="1" x14ac:dyDescent="0.3">
      <c r="B7" s="81" t="s">
        <v>60</v>
      </c>
      <c r="C7" s="82"/>
      <c r="D7" s="82"/>
      <c r="E7" s="82"/>
      <c r="F7" s="83" t="str">
        <f>基本情報入力シート!B24</f>
        <v>東京都港区高輪四丁目10番18号</v>
      </c>
      <c r="G7" s="84"/>
      <c r="H7" s="84"/>
      <c r="I7" s="84"/>
      <c r="J7" s="84"/>
      <c r="K7" s="84"/>
      <c r="L7" s="84"/>
      <c r="M7" s="84"/>
      <c r="N7" s="85" t="s">
        <v>61</v>
      </c>
      <c r="O7" s="86"/>
      <c r="P7" s="86"/>
      <c r="Q7" s="86"/>
      <c r="R7" s="86"/>
      <c r="S7" s="257" t="str">
        <f>基本情報入力シート!B25</f>
        <v>070-3191-6950</v>
      </c>
      <c r="T7" s="258"/>
      <c r="U7" s="258"/>
      <c r="V7" s="258"/>
      <c r="W7" s="258"/>
      <c r="X7" s="258"/>
      <c r="Y7" s="259"/>
    </row>
    <row r="8" spans="1:26" s="15" customFormat="1" ht="13.75" thickBot="1" x14ac:dyDescent="0.3"/>
    <row r="9" spans="1:26" s="15" customFormat="1" ht="17.25" customHeight="1" thickBot="1" x14ac:dyDescent="0.3">
      <c r="B9" s="177" t="s">
        <v>6</v>
      </c>
      <c r="C9" s="178"/>
      <c r="D9" s="178"/>
      <c r="E9" s="178"/>
      <c r="F9" s="178"/>
      <c r="G9" s="178" t="s">
        <v>11</v>
      </c>
      <c r="H9" s="178"/>
      <c r="I9" s="178"/>
      <c r="J9" s="178"/>
      <c r="K9" s="178"/>
      <c r="L9" s="178"/>
      <c r="M9" s="178"/>
      <c r="N9" s="178"/>
      <c r="O9" s="178"/>
      <c r="P9" s="178"/>
      <c r="Q9" s="178"/>
      <c r="R9" s="178"/>
      <c r="S9" s="178"/>
      <c r="T9" s="179"/>
      <c r="U9" s="178" t="s">
        <v>10</v>
      </c>
      <c r="V9" s="178"/>
      <c r="W9" s="178"/>
      <c r="X9" s="178"/>
      <c r="Y9" s="180"/>
    </row>
    <row r="10" spans="1:26" s="15" customFormat="1" ht="17.25" customHeight="1" x14ac:dyDescent="0.25">
      <c r="B10" s="194" t="s">
        <v>68</v>
      </c>
      <c r="C10" s="271" t="s">
        <v>70</v>
      </c>
      <c r="D10" s="138"/>
      <c r="E10" s="138"/>
      <c r="F10" s="139"/>
      <c r="G10" s="183" t="s">
        <v>7</v>
      </c>
      <c r="H10" s="184"/>
      <c r="I10" s="184"/>
      <c r="J10" s="184"/>
      <c r="K10" s="184"/>
      <c r="L10" s="184"/>
      <c r="M10" s="184"/>
      <c r="N10" s="184"/>
      <c r="O10" s="184"/>
      <c r="P10" s="184"/>
      <c r="Q10" s="184"/>
      <c r="R10" s="184"/>
      <c r="S10" s="184"/>
      <c r="T10" s="184"/>
      <c r="U10" s="185"/>
      <c r="V10" s="186"/>
      <c r="W10" s="186"/>
      <c r="X10" s="186"/>
      <c r="Y10" s="17"/>
    </row>
    <row r="11" spans="1:26" s="15" customFormat="1" ht="17.25" customHeight="1" x14ac:dyDescent="0.25">
      <c r="B11" s="195"/>
      <c r="C11" s="140"/>
      <c r="D11" s="60"/>
      <c r="E11" s="60"/>
      <c r="F11" s="141"/>
      <c r="G11" s="187"/>
      <c r="H11" s="188"/>
      <c r="I11" s="189"/>
      <c r="J11" s="189"/>
      <c r="K11" s="189"/>
      <c r="L11" s="191"/>
      <c r="M11" s="188"/>
      <c r="N11" s="110"/>
      <c r="O11" s="110"/>
      <c r="P11" s="110">
        <v>15000</v>
      </c>
      <c r="Q11" s="110"/>
      <c r="R11" s="110"/>
      <c r="S11" s="110" t="s">
        <v>2</v>
      </c>
      <c r="T11" s="192"/>
      <c r="U11" s="109">
        <f>P11</f>
        <v>15000</v>
      </c>
      <c r="V11" s="190"/>
      <c r="W11" s="190"/>
      <c r="X11" s="190"/>
      <c r="Y11" s="18" t="s">
        <v>3</v>
      </c>
    </row>
    <row r="12" spans="1:26" s="15" customFormat="1" ht="17.25" customHeight="1" x14ac:dyDescent="0.25">
      <c r="B12" s="195"/>
      <c r="C12" s="142"/>
      <c r="D12" s="143"/>
      <c r="E12" s="143"/>
      <c r="F12" s="144"/>
      <c r="G12" s="193" t="s">
        <v>8</v>
      </c>
      <c r="H12" s="193"/>
      <c r="I12" s="193"/>
      <c r="J12" s="193"/>
      <c r="K12" s="193"/>
      <c r="L12" s="193"/>
      <c r="M12" s="193"/>
      <c r="N12" s="193"/>
      <c r="O12" s="193"/>
      <c r="P12" s="193"/>
      <c r="Q12" s="193"/>
      <c r="R12" s="193"/>
      <c r="S12" s="193"/>
      <c r="T12" s="193"/>
      <c r="U12" s="181"/>
      <c r="V12" s="182"/>
      <c r="W12" s="182"/>
      <c r="X12" s="182"/>
      <c r="Y12" s="19" t="s">
        <v>3</v>
      </c>
    </row>
    <row r="13" spans="1:26" s="15" customFormat="1" ht="25" customHeight="1" x14ac:dyDescent="0.25">
      <c r="B13" s="195"/>
      <c r="C13" s="145" t="s">
        <v>66</v>
      </c>
      <c r="D13" s="146"/>
      <c r="E13" s="146"/>
      <c r="F13" s="147"/>
      <c r="G13" s="134" t="s">
        <v>74</v>
      </c>
      <c r="H13" s="135"/>
      <c r="I13" s="135"/>
      <c r="J13" s="135"/>
      <c r="K13" s="135"/>
      <c r="L13" s="135"/>
      <c r="M13" s="135"/>
      <c r="N13" s="135"/>
      <c r="O13" s="135"/>
      <c r="P13" s="135"/>
      <c r="Q13" s="135"/>
      <c r="R13" s="135"/>
      <c r="S13" s="135"/>
      <c r="T13" s="136"/>
      <c r="U13" s="109">
        <f>ROUNDUP((U11+U12)*0.1,)</f>
        <v>1500</v>
      </c>
      <c r="V13" s="110"/>
      <c r="W13" s="110"/>
      <c r="X13" s="110"/>
      <c r="Y13" s="18" t="s">
        <v>3</v>
      </c>
    </row>
    <row r="14" spans="1:26" s="15" customFormat="1" ht="25" customHeight="1" thickBot="1" x14ac:dyDescent="0.3">
      <c r="B14" s="196"/>
      <c r="C14" s="151" t="s">
        <v>67</v>
      </c>
      <c r="D14" s="152"/>
      <c r="E14" s="152"/>
      <c r="F14" s="153"/>
      <c r="G14" s="124" t="s">
        <v>43</v>
      </c>
      <c r="H14" s="125"/>
      <c r="I14" s="125"/>
      <c r="J14" s="125"/>
      <c r="K14" s="125"/>
      <c r="L14" s="125"/>
      <c r="M14" s="125"/>
      <c r="N14" s="125"/>
      <c r="O14" s="125"/>
      <c r="P14" s="125"/>
      <c r="Q14" s="125"/>
      <c r="R14" s="125"/>
      <c r="S14" s="125"/>
      <c r="T14" s="126"/>
      <c r="U14" s="118">
        <f>U11+U12+U13</f>
        <v>16500</v>
      </c>
      <c r="V14" s="119"/>
      <c r="W14" s="119"/>
      <c r="X14" s="119"/>
      <c r="Y14" s="20" t="s">
        <v>3</v>
      </c>
    </row>
    <row r="15" spans="1:26" s="15" customFormat="1" ht="25" customHeight="1" x14ac:dyDescent="0.25">
      <c r="B15" s="226" t="s">
        <v>69</v>
      </c>
      <c r="C15" s="154" t="s">
        <v>44</v>
      </c>
      <c r="D15" s="155"/>
      <c r="E15" s="155"/>
      <c r="F15" s="156"/>
      <c r="G15" s="260"/>
      <c r="H15" s="261"/>
      <c r="I15" s="261"/>
      <c r="J15" s="261"/>
      <c r="K15" s="261"/>
      <c r="L15" s="261"/>
      <c r="M15" s="261"/>
      <c r="N15" s="261"/>
      <c r="O15" s="261"/>
      <c r="P15" s="261"/>
      <c r="Q15" s="261"/>
      <c r="R15" s="261"/>
      <c r="S15" s="261"/>
      <c r="T15" s="262"/>
      <c r="U15" s="130">
        <v>8076</v>
      </c>
      <c r="V15" s="130"/>
      <c r="W15" s="130"/>
      <c r="X15" s="131"/>
      <c r="Y15" s="22" t="s">
        <v>3</v>
      </c>
    </row>
    <row r="16" spans="1:26" s="15" customFormat="1" ht="25" customHeight="1" thickBot="1" x14ac:dyDescent="0.3">
      <c r="B16" s="227"/>
      <c r="C16" s="268" t="s">
        <v>45</v>
      </c>
      <c r="D16" s="103"/>
      <c r="E16" s="103"/>
      <c r="F16" s="269"/>
      <c r="G16" s="213" t="s">
        <v>113</v>
      </c>
      <c r="H16" s="213"/>
      <c r="I16" s="213"/>
      <c r="J16" s="213"/>
      <c r="K16" s="213"/>
      <c r="L16" s="213"/>
      <c r="M16" s="213"/>
      <c r="N16" s="213"/>
      <c r="O16" s="213"/>
      <c r="P16" s="213"/>
      <c r="Q16" s="213"/>
      <c r="R16" s="213"/>
      <c r="S16" s="213"/>
      <c r="T16" s="213"/>
      <c r="U16" s="214">
        <f>ROUNDUP(U15*0.1,)</f>
        <v>808</v>
      </c>
      <c r="V16" s="213"/>
      <c r="W16" s="213"/>
      <c r="X16" s="215"/>
      <c r="Y16" s="25" t="s">
        <v>3</v>
      </c>
    </row>
    <row r="17" spans="2:25" s="15" customFormat="1" ht="25" customHeight="1" x14ac:dyDescent="0.25">
      <c r="B17" s="227"/>
      <c r="C17" s="154" t="s">
        <v>79</v>
      </c>
      <c r="D17" s="155"/>
      <c r="E17" s="155"/>
      <c r="F17" s="156"/>
      <c r="G17" s="260" t="s">
        <v>47</v>
      </c>
      <c r="H17" s="261"/>
      <c r="I17" s="261"/>
      <c r="J17" s="261"/>
      <c r="K17" s="261"/>
      <c r="L17" s="261"/>
      <c r="M17" s="261"/>
      <c r="N17" s="261"/>
      <c r="O17" s="261"/>
      <c r="P17" s="261"/>
      <c r="Q17" s="261"/>
      <c r="R17" s="261"/>
      <c r="S17" s="261"/>
      <c r="T17" s="262"/>
      <c r="U17" s="131">
        <f>ROUNDUP((U11+U12+U15)*0.3,)</f>
        <v>6923</v>
      </c>
      <c r="V17" s="270"/>
      <c r="W17" s="270"/>
      <c r="X17" s="270"/>
      <c r="Y17" s="22" t="s">
        <v>3</v>
      </c>
    </row>
    <row r="18" spans="2:25" s="15" customFormat="1" ht="25" customHeight="1" x14ac:dyDescent="0.25">
      <c r="B18" s="227"/>
      <c r="C18" s="164" t="s">
        <v>46</v>
      </c>
      <c r="D18" s="146"/>
      <c r="E18" s="146"/>
      <c r="F18" s="147"/>
      <c r="G18" s="263" t="s">
        <v>114</v>
      </c>
      <c r="H18" s="264"/>
      <c r="I18" s="264"/>
      <c r="J18" s="264"/>
      <c r="K18" s="264"/>
      <c r="L18" s="264"/>
      <c r="M18" s="264"/>
      <c r="N18" s="264"/>
      <c r="O18" s="264"/>
      <c r="P18" s="264"/>
      <c r="Q18" s="264"/>
      <c r="R18" s="264"/>
      <c r="S18" s="264"/>
      <c r="T18" s="265"/>
      <c r="U18" s="266">
        <f>ROUNDUP(U17*0.1,)</f>
        <v>693</v>
      </c>
      <c r="V18" s="267"/>
      <c r="W18" s="267"/>
      <c r="X18" s="267"/>
      <c r="Y18" s="25" t="s">
        <v>3</v>
      </c>
    </row>
    <row r="19" spans="2:25" s="15" customFormat="1" ht="25" customHeight="1" thickBot="1" x14ac:dyDescent="0.3">
      <c r="B19" s="228"/>
      <c r="C19" s="229" t="s">
        <v>48</v>
      </c>
      <c r="D19" s="152"/>
      <c r="E19" s="152"/>
      <c r="F19" s="153"/>
      <c r="G19" s="220" t="s">
        <v>49</v>
      </c>
      <c r="H19" s="221"/>
      <c r="I19" s="221"/>
      <c r="J19" s="221"/>
      <c r="K19" s="221"/>
      <c r="L19" s="221"/>
      <c r="M19" s="221"/>
      <c r="N19" s="221"/>
      <c r="O19" s="221"/>
      <c r="P19" s="221"/>
      <c r="Q19" s="221"/>
      <c r="R19" s="221"/>
      <c r="S19" s="221"/>
      <c r="T19" s="222"/>
      <c r="U19" s="216">
        <f>U15+U16+U17+U18</f>
        <v>16500</v>
      </c>
      <c r="V19" s="217"/>
      <c r="W19" s="217"/>
      <c r="X19" s="217"/>
      <c r="Y19" s="28" t="s">
        <v>3</v>
      </c>
    </row>
    <row r="20" spans="2:25" s="15" customFormat="1" ht="25" customHeight="1" thickBot="1" x14ac:dyDescent="0.3">
      <c r="B20" s="205" t="s">
        <v>9</v>
      </c>
      <c r="C20" s="206"/>
      <c r="D20" s="206"/>
      <c r="E20" s="206"/>
      <c r="F20" s="207"/>
      <c r="G20" s="208" t="s">
        <v>50</v>
      </c>
      <c r="H20" s="209"/>
      <c r="I20" s="209"/>
      <c r="J20" s="209"/>
      <c r="K20" s="209"/>
      <c r="L20" s="209"/>
      <c r="M20" s="209"/>
      <c r="N20" s="209"/>
      <c r="O20" s="209"/>
      <c r="P20" s="209"/>
      <c r="Q20" s="209"/>
      <c r="R20" s="209"/>
      <c r="S20" s="209"/>
      <c r="T20" s="210"/>
      <c r="U20" s="211">
        <f>U14+U19</f>
        <v>33000</v>
      </c>
      <c r="V20" s="212"/>
      <c r="W20" s="212"/>
      <c r="X20" s="212"/>
      <c r="Y20" s="29" t="s">
        <v>3</v>
      </c>
    </row>
    <row r="21" spans="2:25" s="15" customFormat="1" ht="13.3" x14ac:dyDescent="0.25">
      <c r="F21" s="30"/>
    </row>
    <row r="22" spans="2:25" s="15" customFormat="1" ht="13.3" x14ac:dyDescent="0.25"/>
    <row r="23" spans="2:25" s="15" customFormat="1" ht="13.3" x14ac:dyDescent="0.25"/>
    <row r="24" spans="2:25" s="15" customFormat="1" ht="13.3" x14ac:dyDescent="0.25"/>
    <row r="25" spans="2:25" s="15" customFormat="1" ht="13.3" x14ac:dyDescent="0.25"/>
    <row r="26" spans="2:25" s="15" customFormat="1" ht="13.3" x14ac:dyDescent="0.25"/>
    <row r="27" spans="2:25" s="15" customFormat="1" ht="13.3" x14ac:dyDescent="0.25"/>
  </sheetData>
  <sheetProtection algorithmName="SHA-512" hashValue="Ua+WmNaFgLtugkggNKt3EFSF0xAxpjdEcUSvahXMxhz2iwTQcZBP+TdR5I6Bahxm76xBgztY6mniZajV5ztplQ==" saltValue="B7SVheM7tm1Cq55YBALkhA==" spinCount="100000" sheet="1" objects="1" scenarios="1"/>
  <protectedRanges>
    <protectedRange password="EB60" sqref="F3:H3" name="範囲1"/>
  </protectedRanges>
  <mergeCells count="62">
    <mergeCell ref="B4:E4"/>
    <mergeCell ref="F4:Y4"/>
    <mergeCell ref="B5:E5"/>
    <mergeCell ref="B2:Y2"/>
    <mergeCell ref="A1:Z1"/>
    <mergeCell ref="B3:E3"/>
    <mergeCell ref="F3:H3"/>
    <mergeCell ref="I3:M3"/>
    <mergeCell ref="N3:Y3"/>
    <mergeCell ref="U14:X14"/>
    <mergeCell ref="G16:T16"/>
    <mergeCell ref="U16:X16"/>
    <mergeCell ref="U17:X17"/>
    <mergeCell ref="B10:B14"/>
    <mergeCell ref="C10:F12"/>
    <mergeCell ref="C13:F13"/>
    <mergeCell ref="C14:F14"/>
    <mergeCell ref="U12:X12"/>
    <mergeCell ref="U13:X13"/>
    <mergeCell ref="U10:X10"/>
    <mergeCell ref="P11:R11"/>
    <mergeCell ref="S11:T11"/>
    <mergeCell ref="U11:X11"/>
    <mergeCell ref="G10:T10"/>
    <mergeCell ref="I11:K11"/>
    <mergeCell ref="B20:F20"/>
    <mergeCell ref="G20:T20"/>
    <mergeCell ref="U20:X20"/>
    <mergeCell ref="G18:T18"/>
    <mergeCell ref="U18:X18"/>
    <mergeCell ref="G19:T19"/>
    <mergeCell ref="U19:X19"/>
    <mergeCell ref="B15:B19"/>
    <mergeCell ref="C15:F15"/>
    <mergeCell ref="C16:F16"/>
    <mergeCell ref="C17:F17"/>
    <mergeCell ref="C18:F18"/>
    <mergeCell ref="G17:T17"/>
    <mergeCell ref="C19:F19"/>
    <mergeCell ref="U15:X15"/>
    <mergeCell ref="G11:H11"/>
    <mergeCell ref="G15:T15"/>
    <mergeCell ref="G14:T14"/>
    <mergeCell ref="G13:T13"/>
    <mergeCell ref="B9:F9"/>
    <mergeCell ref="G9:T9"/>
    <mergeCell ref="L11:M11"/>
    <mergeCell ref="N11:O11"/>
    <mergeCell ref="G12:H12"/>
    <mergeCell ref="I12:T12"/>
    <mergeCell ref="U9:Y9"/>
    <mergeCell ref="F5:M5"/>
    <mergeCell ref="N5:R5"/>
    <mergeCell ref="S5:Y5"/>
    <mergeCell ref="B6:E6"/>
    <mergeCell ref="F6:M6"/>
    <mergeCell ref="N6:R6"/>
    <mergeCell ref="S6:Y6"/>
    <mergeCell ref="B7:E7"/>
    <mergeCell ref="F7:M7"/>
    <mergeCell ref="N7:R7"/>
    <mergeCell ref="S7:Y7"/>
  </mergeCells>
  <phoneticPr fontId="2"/>
  <printOptions horizontalCentered="1"/>
  <pageMargins left="0.23622047244094491" right="0.23622047244094491" top="0.74803149606299213" bottom="0.74803149606299213" header="0.31496062992125984" footer="0.31496062992125984"/>
  <pageSetup paperSize="9" orientation="portrait" horizontalDpi="4294967293"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Z29"/>
  <sheetViews>
    <sheetView zoomScale="110" zoomScaleNormal="110" workbookViewId="0">
      <selection activeCell="AK21" sqref="AK21"/>
    </sheetView>
  </sheetViews>
  <sheetFormatPr defaultColWidth="9" defaultRowHeight="15.45" x14ac:dyDescent="0.25"/>
  <cols>
    <col min="1" max="1" width="0.84375" style="31" customWidth="1"/>
    <col min="2" max="6" width="4.61328125" style="31" customWidth="1"/>
    <col min="7" max="9" width="3.3828125" style="31" customWidth="1"/>
    <col min="10" max="11" width="2.15234375" style="31" customWidth="1"/>
    <col min="12" max="25" width="3.3828125" style="31" customWidth="1"/>
    <col min="26" max="26" width="0.84375" style="31" customWidth="1"/>
    <col min="27" max="32" width="3.3828125" style="31" customWidth="1"/>
    <col min="33" max="35" width="3.61328125" style="31" customWidth="1"/>
    <col min="36" max="16384" width="9" style="31"/>
  </cols>
  <sheetData>
    <row r="1" spans="1:26" ht="27.45" x14ac:dyDescent="0.25">
      <c r="A1" s="325" t="s">
        <v>54</v>
      </c>
      <c r="B1" s="325"/>
      <c r="C1" s="325"/>
      <c r="D1" s="325"/>
      <c r="E1" s="325"/>
      <c r="F1" s="325"/>
      <c r="G1" s="325"/>
      <c r="H1" s="325"/>
      <c r="I1" s="325"/>
      <c r="J1" s="325"/>
      <c r="K1" s="325"/>
      <c r="L1" s="325"/>
      <c r="M1" s="325"/>
      <c r="N1" s="325"/>
      <c r="O1" s="325"/>
      <c r="P1" s="325"/>
      <c r="Q1" s="325"/>
      <c r="R1" s="325"/>
      <c r="S1" s="325"/>
      <c r="T1" s="325"/>
      <c r="U1" s="325"/>
      <c r="V1" s="325"/>
      <c r="W1" s="325"/>
      <c r="X1" s="325"/>
      <c r="Y1" s="326"/>
      <c r="Z1" s="326"/>
    </row>
    <row r="2" spans="1:26" ht="15.9" thickBot="1" x14ac:dyDescent="0.3">
      <c r="B2" s="327">
        <f ca="1">NOW()</f>
        <v>46106.642128240739</v>
      </c>
      <c r="C2" s="327"/>
      <c r="D2" s="327"/>
      <c r="E2" s="327"/>
      <c r="F2" s="327"/>
      <c r="G2" s="327"/>
      <c r="H2" s="327"/>
      <c r="I2" s="327"/>
      <c r="J2" s="327"/>
      <c r="K2" s="327"/>
      <c r="L2" s="327"/>
      <c r="M2" s="327"/>
      <c r="N2" s="327"/>
      <c r="O2" s="327"/>
      <c r="P2" s="327"/>
      <c r="Q2" s="327"/>
      <c r="R2" s="327"/>
      <c r="S2" s="327"/>
      <c r="T2" s="327"/>
      <c r="U2" s="327"/>
      <c r="V2" s="327"/>
      <c r="W2" s="327"/>
      <c r="X2" s="327"/>
      <c r="Y2" s="327"/>
    </row>
    <row r="3" spans="1:26" s="32" customFormat="1" ht="30" customHeight="1" x14ac:dyDescent="0.25">
      <c r="B3" s="328" t="s">
        <v>0</v>
      </c>
      <c r="C3" s="329"/>
      <c r="D3" s="329"/>
      <c r="E3" s="329"/>
      <c r="F3" s="170" t="s">
        <v>111</v>
      </c>
      <c r="G3" s="330"/>
      <c r="H3" s="330"/>
      <c r="I3" s="331" t="s">
        <v>1</v>
      </c>
      <c r="J3" s="332"/>
      <c r="K3" s="332"/>
      <c r="L3" s="332"/>
      <c r="M3" s="333"/>
      <c r="N3" s="334">
        <f>基本情報入力シート!B5</f>
        <v>0</v>
      </c>
      <c r="O3" s="334"/>
      <c r="P3" s="334"/>
      <c r="Q3" s="334"/>
      <c r="R3" s="334"/>
      <c r="S3" s="334"/>
      <c r="T3" s="334"/>
      <c r="U3" s="334"/>
      <c r="V3" s="334"/>
      <c r="W3" s="334"/>
      <c r="X3" s="334"/>
      <c r="Y3" s="335"/>
    </row>
    <row r="4" spans="1:26" s="32" customFormat="1" ht="30" customHeight="1" x14ac:dyDescent="0.25">
      <c r="B4" s="315" t="s">
        <v>32</v>
      </c>
      <c r="C4" s="316"/>
      <c r="D4" s="316"/>
      <c r="E4" s="316"/>
      <c r="F4" s="317">
        <f>基本情報入力シート!B7</f>
        <v>0</v>
      </c>
      <c r="G4" s="318"/>
      <c r="H4" s="318"/>
      <c r="I4" s="318"/>
      <c r="J4" s="318"/>
      <c r="K4" s="318"/>
      <c r="L4" s="318"/>
      <c r="M4" s="318"/>
      <c r="N4" s="318"/>
      <c r="O4" s="318"/>
      <c r="P4" s="318"/>
      <c r="Q4" s="318"/>
      <c r="R4" s="318"/>
      <c r="S4" s="318"/>
      <c r="T4" s="318"/>
      <c r="U4" s="318"/>
      <c r="V4" s="318"/>
      <c r="W4" s="318"/>
      <c r="X4" s="318"/>
      <c r="Y4" s="319"/>
    </row>
    <row r="5" spans="1:26" s="32" customFormat="1" ht="30" customHeight="1" x14ac:dyDescent="0.25">
      <c r="B5" s="315" t="s">
        <v>12</v>
      </c>
      <c r="C5" s="316"/>
      <c r="D5" s="316"/>
      <c r="E5" s="316"/>
      <c r="F5" s="320">
        <f>基本情報入力シート!B8</f>
        <v>0</v>
      </c>
      <c r="G5" s="320"/>
      <c r="H5" s="320"/>
      <c r="I5" s="320"/>
      <c r="J5" s="320"/>
      <c r="K5" s="320"/>
      <c r="L5" s="320"/>
      <c r="M5" s="320"/>
      <c r="N5" s="320"/>
      <c r="O5" s="320"/>
      <c r="P5" s="320"/>
      <c r="Q5" s="320"/>
      <c r="R5" s="320"/>
      <c r="S5" s="320"/>
      <c r="T5" s="320"/>
      <c r="U5" s="320"/>
      <c r="V5" s="320"/>
      <c r="W5" s="320"/>
      <c r="X5" s="320"/>
      <c r="Y5" s="321"/>
    </row>
    <row r="6" spans="1:26" s="32" customFormat="1" ht="30" customHeight="1" x14ac:dyDescent="0.25">
      <c r="B6" s="315" t="s">
        <v>39</v>
      </c>
      <c r="C6" s="316"/>
      <c r="D6" s="316"/>
      <c r="E6" s="316"/>
      <c r="F6" s="317">
        <f>基本情報入力シート!B13</f>
        <v>0</v>
      </c>
      <c r="G6" s="318"/>
      <c r="H6" s="318"/>
      <c r="I6" s="318"/>
      <c r="J6" s="318"/>
      <c r="K6" s="318"/>
      <c r="L6" s="318"/>
      <c r="M6" s="318"/>
      <c r="N6" s="322" t="s">
        <v>38</v>
      </c>
      <c r="O6" s="323"/>
      <c r="P6" s="323"/>
      <c r="Q6" s="323"/>
      <c r="R6" s="323"/>
      <c r="S6" s="324">
        <f>基本情報入力シート!B14</f>
        <v>0</v>
      </c>
      <c r="T6" s="318"/>
      <c r="U6" s="318"/>
      <c r="V6" s="318"/>
      <c r="W6" s="318"/>
      <c r="X6" s="318"/>
      <c r="Y6" s="319"/>
    </row>
    <row r="7" spans="1:26" s="32" customFormat="1" ht="30" customHeight="1" x14ac:dyDescent="0.25">
      <c r="B7" s="315" t="s">
        <v>17</v>
      </c>
      <c r="C7" s="316"/>
      <c r="D7" s="316"/>
      <c r="E7" s="316"/>
      <c r="F7" s="340">
        <f>基本情報入力シート!B11</f>
        <v>0</v>
      </c>
      <c r="G7" s="341"/>
      <c r="H7" s="341"/>
      <c r="I7" s="341"/>
      <c r="J7" s="341"/>
      <c r="K7" s="341"/>
      <c r="L7" s="341"/>
      <c r="M7" s="341"/>
      <c r="N7" s="33" t="s">
        <v>42</v>
      </c>
      <c r="O7" s="341">
        <f>基本情報入力シート!D11</f>
        <v>0</v>
      </c>
      <c r="P7" s="341"/>
      <c r="Q7" s="341"/>
      <c r="R7" s="341"/>
      <c r="S7" s="341"/>
      <c r="T7" s="341"/>
      <c r="U7" s="341"/>
      <c r="V7" s="341"/>
      <c r="W7" s="341"/>
      <c r="X7" s="341"/>
      <c r="Y7" s="342"/>
    </row>
    <row r="8" spans="1:26" s="32" customFormat="1" ht="30" customHeight="1" thickBot="1" x14ac:dyDescent="0.3">
      <c r="B8" s="343" t="s">
        <v>4</v>
      </c>
      <c r="C8" s="344"/>
      <c r="D8" s="344"/>
      <c r="E8" s="344"/>
      <c r="F8" s="344"/>
      <c r="G8" s="311">
        <f>基本情報入力シート!B9</f>
        <v>10</v>
      </c>
      <c r="H8" s="312"/>
      <c r="I8" s="345" t="s">
        <v>5</v>
      </c>
      <c r="J8" s="344"/>
      <c r="K8" s="344"/>
      <c r="L8" s="344"/>
      <c r="M8" s="346"/>
      <c r="N8" s="347" t="s">
        <v>64</v>
      </c>
      <c r="O8" s="348"/>
      <c r="P8" s="348"/>
      <c r="Q8" s="348"/>
      <c r="R8" s="349"/>
      <c r="S8" s="312">
        <f>基本情報入力シート!B10</f>
        <v>2</v>
      </c>
      <c r="T8" s="312"/>
      <c r="U8" s="350"/>
      <c r="V8" s="351" t="s">
        <v>23</v>
      </c>
      <c r="W8" s="351"/>
      <c r="X8" s="352"/>
      <c r="Y8" s="353"/>
    </row>
    <row r="9" spans="1:26" s="32" customFormat="1" ht="30" customHeight="1" x14ac:dyDescent="0.25">
      <c r="B9" s="315" t="s">
        <v>59</v>
      </c>
      <c r="C9" s="316"/>
      <c r="D9" s="316"/>
      <c r="E9" s="316"/>
      <c r="F9" s="354" t="str">
        <f>基本情報入力シート!B23</f>
        <v>田口　文</v>
      </c>
      <c r="G9" s="355"/>
      <c r="H9" s="355"/>
      <c r="I9" s="355"/>
      <c r="J9" s="355"/>
      <c r="K9" s="355"/>
      <c r="L9" s="355"/>
      <c r="M9" s="355"/>
      <c r="N9" s="322" t="s">
        <v>62</v>
      </c>
      <c r="O9" s="323"/>
      <c r="P9" s="323"/>
      <c r="Q9" s="323"/>
      <c r="R9" s="323"/>
      <c r="S9" s="356" t="str">
        <f>基本情報入力シート!B26</f>
        <v>aya.taguchi@iqvia.com</v>
      </c>
      <c r="T9" s="357"/>
      <c r="U9" s="357"/>
      <c r="V9" s="357"/>
      <c r="W9" s="357"/>
      <c r="X9" s="357"/>
      <c r="Y9" s="358"/>
    </row>
    <row r="10" spans="1:26" s="32" customFormat="1" ht="30" customHeight="1" thickBot="1" x14ac:dyDescent="0.3">
      <c r="B10" s="307" t="s">
        <v>60</v>
      </c>
      <c r="C10" s="308"/>
      <c r="D10" s="308"/>
      <c r="E10" s="308"/>
      <c r="F10" s="309" t="str">
        <f>基本情報入力シート!B24</f>
        <v>東京都港区高輪四丁目10番18号</v>
      </c>
      <c r="G10" s="310"/>
      <c r="H10" s="310"/>
      <c r="I10" s="310"/>
      <c r="J10" s="310"/>
      <c r="K10" s="310"/>
      <c r="L10" s="310"/>
      <c r="M10" s="310"/>
      <c r="N10" s="311" t="s">
        <v>61</v>
      </c>
      <c r="O10" s="312"/>
      <c r="P10" s="312"/>
      <c r="Q10" s="312"/>
      <c r="R10" s="312"/>
      <c r="S10" s="313" t="str">
        <f>基本情報入力シート!B25</f>
        <v>070-3191-6950</v>
      </c>
      <c r="T10" s="310"/>
      <c r="U10" s="310"/>
      <c r="V10" s="310"/>
      <c r="W10" s="310"/>
      <c r="X10" s="310"/>
      <c r="Y10" s="314"/>
    </row>
    <row r="11" spans="1:26" s="32" customFormat="1" ht="13.75" thickBot="1" x14ac:dyDescent="0.3"/>
    <row r="12" spans="1:26" s="32" customFormat="1" ht="17.25" customHeight="1" thickBot="1" x14ac:dyDescent="0.3">
      <c r="B12" s="336" t="s">
        <v>6</v>
      </c>
      <c r="C12" s="337"/>
      <c r="D12" s="337"/>
      <c r="E12" s="337"/>
      <c r="F12" s="337"/>
      <c r="G12" s="337" t="s">
        <v>11</v>
      </c>
      <c r="H12" s="337"/>
      <c r="I12" s="337"/>
      <c r="J12" s="337"/>
      <c r="K12" s="337"/>
      <c r="L12" s="337"/>
      <c r="M12" s="337"/>
      <c r="N12" s="337"/>
      <c r="O12" s="337"/>
      <c r="P12" s="337"/>
      <c r="Q12" s="337"/>
      <c r="R12" s="337"/>
      <c r="S12" s="337"/>
      <c r="T12" s="338"/>
      <c r="U12" s="337" t="s">
        <v>10</v>
      </c>
      <c r="V12" s="337"/>
      <c r="W12" s="337"/>
      <c r="X12" s="337"/>
      <c r="Y12" s="339"/>
    </row>
    <row r="13" spans="1:26" s="32" customFormat="1" ht="17.25" customHeight="1" x14ac:dyDescent="0.25">
      <c r="B13" s="295" t="s">
        <v>68</v>
      </c>
      <c r="C13" s="298" t="s">
        <v>70</v>
      </c>
      <c r="D13" s="299"/>
      <c r="E13" s="299"/>
      <c r="F13" s="300"/>
      <c r="G13" s="390" t="s">
        <v>7</v>
      </c>
      <c r="H13" s="391"/>
      <c r="I13" s="391"/>
      <c r="J13" s="391"/>
      <c r="K13" s="391"/>
      <c r="L13" s="391"/>
      <c r="M13" s="391"/>
      <c r="N13" s="391"/>
      <c r="O13" s="391"/>
      <c r="P13" s="391"/>
      <c r="Q13" s="391"/>
      <c r="R13" s="391"/>
      <c r="S13" s="391"/>
      <c r="T13" s="392"/>
      <c r="U13" s="388"/>
      <c r="V13" s="389"/>
      <c r="W13" s="389"/>
      <c r="X13" s="389"/>
      <c r="Y13" s="34"/>
    </row>
    <row r="14" spans="1:26" s="32" customFormat="1" ht="17.25" customHeight="1" x14ac:dyDescent="0.25">
      <c r="B14" s="296"/>
      <c r="C14" s="301"/>
      <c r="D14" s="302"/>
      <c r="E14" s="302"/>
      <c r="F14" s="303"/>
      <c r="G14" s="369"/>
      <c r="H14" s="370"/>
      <c r="I14" s="368" t="s">
        <v>13</v>
      </c>
      <c r="J14" s="368"/>
      <c r="K14" s="368"/>
      <c r="L14" s="367"/>
      <c r="M14" s="367"/>
      <c r="N14" s="366" t="s">
        <v>14</v>
      </c>
      <c r="O14" s="366"/>
      <c r="P14" s="366"/>
      <c r="Q14" s="366"/>
      <c r="R14" s="366"/>
      <c r="S14" s="366" t="s">
        <v>2</v>
      </c>
      <c r="T14" s="415"/>
      <c r="U14" s="359">
        <v>0</v>
      </c>
      <c r="V14" s="360"/>
      <c r="W14" s="360"/>
      <c r="X14" s="360"/>
      <c r="Y14" s="35" t="s">
        <v>3</v>
      </c>
    </row>
    <row r="15" spans="1:26" s="32" customFormat="1" ht="17.25" customHeight="1" x14ac:dyDescent="0.25">
      <c r="B15" s="296"/>
      <c r="C15" s="304"/>
      <c r="D15" s="305"/>
      <c r="E15" s="305"/>
      <c r="F15" s="306"/>
      <c r="G15" s="361" t="s">
        <v>8</v>
      </c>
      <c r="H15" s="362"/>
      <c r="I15" s="362"/>
      <c r="J15" s="362"/>
      <c r="K15" s="362"/>
      <c r="L15" s="362"/>
      <c r="M15" s="362"/>
      <c r="N15" s="362"/>
      <c r="O15" s="362"/>
      <c r="P15" s="362"/>
      <c r="Q15" s="362"/>
      <c r="R15" s="362"/>
      <c r="S15" s="362"/>
      <c r="T15" s="363"/>
      <c r="U15" s="364">
        <v>0</v>
      </c>
      <c r="V15" s="365"/>
      <c r="W15" s="365"/>
      <c r="X15" s="365"/>
      <c r="Y15" s="36" t="s">
        <v>3</v>
      </c>
    </row>
    <row r="16" spans="1:26" s="32" customFormat="1" ht="25" customHeight="1" x14ac:dyDescent="0.25">
      <c r="B16" s="296"/>
      <c r="C16" s="274" t="s">
        <v>66</v>
      </c>
      <c r="D16" s="275"/>
      <c r="E16" s="275"/>
      <c r="F16" s="276"/>
      <c r="G16" s="405" t="s">
        <v>74</v>
      </c>
      <c r="H16" s="406"/>
      <c r="I16" s="406"/>
      <c r="J16" s="406"/>
      <c r="K16" s="406"/>
      <c r="L16" s="406"/>
      <c r="M16" s="406"/>
      <c r="N16" s="406"/>
      <c r="O16" s="406"/>
      <c r="P16" s="406"/>
      <c r="Q16" s="406"/>
      <c r="R16" s="406"/>
      <c r="S16" s="406"/>
      <c r="T16" s="407"/>
      <c r="U16" s="408">
        <f>ROUNDUP((U14+U15)*0.1,)</f>
        <v>0</v>
      </c>
      <c r="V16" s="409"/>
      <c r="W16" s="409"/>
      <c r="X16" s="409"/>
      <c r="Y16" s="35" t="s">
        <v>3</v>
      </c>
    </row>
    <row r="17" spans="2:25" s="32" customFormat="1" ht="25" customHeight="1" thickBot="1" x14ac:dyDescent="0.3">
      <c r="B17" s="297"/>
      <c r="C17" s="277" t="s">
        <v>67</v>
      </c>
      <c r="D17" s="278"/>
      <c r="E17" s="278"/>
      <c r="F17" s="279"/>
      <c r="G17" s="410" t="s">
        <v>43</v>
      </c>
      <c r="H17" s="411"/>
      <c r="I17" s="411"/>
      <c r="J17" s="411"/>
      <c r="K17" s="411"/>
      <c r="L17" s="411"/>
      <c r="M17" s="411"/>
      <c r="N17" s="411"/>
      <c r="O17" s="411"/>
      <c r="P17" s="411"/>
      <c r="Q17" s="411"/>
      <c r="R17" s="411"/>
      <c r="S17" s="411"/>
      <c r="T17" s="412"/>
      <c r="U17" s="413">
        <v>0</v>
      </c>
      <c r="V17" s="414"/>
      <c r="W17" s="414"/>
      <c r="X17" s="414"/>
      <c r="Y17" s="37" t="s">
        <v>3</v>
      </c>
    </row>
    <row r="18" spans="2:25" s="32" customFormat="1" ht="48.75" customHeight="1" x14ac:dyDescent="0.25">
      <c r="B18" s="280" t="s">
        <v>69</v>
      </c>
      <c r="C18" s="283" t="s">
        <v>44</v>
      </c>
      <c r="D18" s="284"/>
      <c r="E18" s="284"/>
      <c r="F18" s="285"/>
      <c r="G18" s="38"/>
      <c r="H18" s="284" t="s">
        <v>35</v>
      </c>
      <c r="I18" s="284"/>
      <c r="J18" s="284"/>
      <c r="K18" s="284"/>
      <c r="L18" s="285"/>
      <c r="M18" s="38" t="s">
        <v>37</v>
      </c>
      <c r="N18" s="398" t="s">
        <v>78</v>
      </c>
      <c r="O18" s="398"/>
      <c r="P18" s="399"/>
      <c r="Q18" s="38"/>
      <c r="R18" s="284" t="s">
        <v>36</v>
      </c>
      <c r="S18" s="284"/>
      <c r="T18" s="285"/>
      <c r="U18" s="382">
        <f>IF($G18="〇",30000,(IF($M18="〇",10000,(IF($Q18="〇",20000,0)))))</f>
        <v>10000</v>
      </c>
      <c r="V18" s="383"/>
      <c r="W18" s="383"/>
      <c r="X18" s="383"/>
      <c r="Y18" s="39" t="s">
        <v>3</v>
      </c>
    </row>
    <row r="19" spans="2:25" s="32" customFormat="1" ht="25" customHeight="1" thickBot="1" x14ac:dyDescent="0.3">
      <c r="B19" s="281"/>
      <c r="C19" s="286" t="s">
        <v>45</v>
      </c>
      <c r="D19" s="287"/>
      <c r="E19" s="287"/>
      <c r="F19" s="288"/>
      <c r="G19" s="400" t="s">
        <v>113</v>
      </c>
      <c r="H19" s="401"/>
      <c r="I19" s="401"/>
      <c r="J19" s="401"/>
      <c r="K19" s="401"/>
      <c r="L19" s="401"/>
      <c r="M19" s="401"/>
      <c r="N19" s="401"/>
      <c r="O19" s="401"/>
      <c r="P19" s="401"/>
      <c r="Q19" s="401"/>
      <c r="R19" s="401"/>
      <c r="S19" s="401"/>
      <c r="T19" s="402"/>
      <c r="U19" s="403">
        <f>ROUNDUP(U18*0.1,)</f>
        <v>1000</v>
      </c>
      <c r="V19" s="404"/>
      <c r="W19" s="404"/>
      <c r="X19" s="404"/>
      <c r="Y19" s="40" t="s">
        <v>3</v>
      </c>
    </row>
    <row r="20" spans="2:25" s="32" customFormat="1" ht="25" customHeight="1" x14ac:dyDescent="0.25">
      <c r="B20" s="281"/>
      <c r="C20" s="283" t="s">
        <v>76</v>
      </c>
      <c r="D20" s="284"/>
      <c r="E20" s="284"/>
      <c r="F20" s="285"/>
      <c r="G20" s="379" t="s">
        <v>77</v>
      </c>
      <c r="H20" s="380"/>
      <c r="I20" s="380"/>
      <c r="J20" s="380"/>
      <c r="K20" s="380"/>
      <c r="L20" s="380"/>
      <c r="M20" s="380"/>
      <c r="N20" s="380"/>
      <c r="O20" s="380"/>
      <c r="P20" s="380"/>
      <c r="Q20" s="380"/>
      <c r="R20" s="380"/>
      <c r="S20" s="380"/>
      <c r="T20" s="381"/>
      <c r="U20" s="382">
        <f>ROUNDUP((U14+U15+U18)*0.3,)</f>
        <v>3000</v>
      </c>
      <c r="V20" s="383"/>
      <c r="W20" s="383"/>
      <c r="X20" s="383"/>
      <c r="Y20" s="39" t="s">
        <v>3</v>
      </c>
    </row>
    <row r="21" spans="2:25" s="32" customFormat="1" ht="25" customHeight="1" x14ac:dyDescent="0.25">
      <c r="B21" s="281"/>
      <c r="C21" s="289" t="s">
        <v>46</v>
      </c>
      <c r="D21" s="290"/>
      <c r="E21" s="290"/>
      <c r="F21" s="291"/>
      <c r="G21" s="215" t="s">
        <v>114</v>
      </c>
      <c r="H21" s="384"/>
      <c r="I21" s="384"/>
      <c r="J21" s="384"/>
      <c r="K21" s="384"/>
      <c r="L21" s="384"/>
      <c r="M21" s="384"/>
      <c r="N21" s="384"/>
      <c r="O21" s="384"/>
      <c r="P21" s="384"/>
      <c r="Q21" s="384"/>
      <c r="R21" s="384"/>
      <c r="S21" s="384"/>
      <c r="T21" s="385"/>
      <c r="U21" s="386">
        <f>ROUNDUP(U20*0.1,)</f>
        <v>300</v>
      </c>
      <c r="V21" s="387"/>
      <c r="W21" s="387"/>
      <c r="X21" s="387"/>
      <c r="Y21" s="40" t="s">
        <v>3</v>
      </c>
    </row>
    <row r="22" spans="2:25" s="32" customFormat="1" ht="25" customHeight="1" thickBot="1" x14ac:dyDescent="0.3">
      <c r="B22" s="282"/>
      <c r="C22" s="292" t="s">
        <v>48</v>
      </c>
      <c r="D22" s="293"/>
      <c r="E22" s="293"/>
      <c r="F22" s="294"/>
      <c r="G22" s="393" t="s">
        <v>49</v>
      </c>
      <c r="H22" s="394"/>
      <c r="I22" s="394"/>
      <c r="J22" s="394"/>
      <c r="K22" s="394"/>
      <c r="L22" s="394"/>
      <c r="M22" s="394"/>
      <c r="N22" s="394"/>
      <c r="O22" s="394"/>
      <c r="P22" s="394"/>
      <c r="Q22" s="394"/>
      <c r="R22" s="394"/>
      <c r="S22" s="394"/>
      <c r="T22" s="395"/>
      <c r="U22" s="396">
        <f>U18+U19+U20+U21</f>
        <v>14300</v>
      </c>
      <c r="V22" s="397"/>
      <c r="W22" s="397"/>
      <c r="X22" s="397"/>
      <c r="Y22" s="41" t="s">
        <v>3</v>
      </c>
    </row>
    <row r="23" spans="2:25" s="32" customFormat="1" ht="25" customHeight="1" thickBot="1" x14ac:dyDescent="0.3">
      <c r="B23" s="371" t="s">
        <v>9</v>
      </c>
      <c r="C23" s="372"/>
      <c r="D23" s="372"/>
      <c r="E23" s="372"/>
      <c r="F23" s="373"/>
      <c r="G23" s="374" t="s">
        <v>50</v>
      </c>
      <c r="H23" s="375"/>
      <c r="I23" s="375"/>
      <c r="J23" s="375"/>
      <c r="K23" s="375"/>
      <c r="L23" s="375"/>
      <c r="M23" s="375"/>
      <c r="N23" s="375"/>
      <c r="O23" s="375"/>
      <c r="P23" s="375"/>
      <c r="Q23" s="375"/>
      <c r="R23" s="375"/>
      <c r="S23" s="375"/>
      <c r="T23" s="376"/>
      <c r="U23" s="377">
        <f>U17+U22</f>
        <v>14300</v>
      </c>
      <c r="V23" s="378"/>
      <c r="W23" s="378"/>
      <c r="X23" s="378"/>
      <c r="Y23" s="42" t="s">
        <v>3</v>
      </c>
    </row>
    <row r="24" spans="2:25" s="32" customFormat="1" ht="13.3" x14ac:dyDescent="0.25"/>
    <row r="25" spans="2:25" s="32" customFormat="1" ht="13.3" x14ac:dyDescent="0.25"/>
    <row r="26" spans="2:25" s="32" customFormat="1" ht="13.3" x14ac:dyDescent="0.25"/>
    <row r="27" spans="2:25" s="32" customFormat="1" ht="13.3" x14ac:dyDescent="0.25"/>
    <row r="28" spans="2:25" s="32" customFormat="1" ht="13.3" x14ac:dyDescent="0.25"/>
    <row r="29" spans="2:25" s="32" customFormat="1" ht="13.3" x14ac:dyDescent="0.25"/>
  </sheetData>
  <sheetProtection algorithmName="SHA-512" hashValue="+ImdExqmvLIuJ/7OJcGb7ucwmd0Awc761EvS8IP+A/44F/3TegyVZtCA5ll/Hdbr9mWxBY8Gu84IgNg1JjDzpw==" saltValue="uAdam6gn6Dqjn7OHJUi+EQ==" spinCount="100000" sheet="1" objects="1" scenarios="1"/>
  <protectedRanges>
    <protectedRange sqref="Q18 M18 G18 F3:H3" name="範囲2"/>
    <protectedRange password="EB60" sqref="G18 M18 Q18 F3:H3" name="範囲5"/>
  </protectedRanges>
  <mergeCells count="75">
    <mergeCell ref="U13:X13"/>
    <mergeCell ref="G13:T13"/>
    <mergeCell ref="G22:T22"/>
    <mergeCell ref="U22:X22"/>
    <mergeCell ref="H18:L18"/>
    <mergeCell ref="N18:P18"/>
    <mergeCell ref="R18:T18"/>
    <mergeCell ref="U18:X18"/>
    <mergeCell ref="G19:T19"/>
    <mergeCell ref="U19:X19"/>
    <mergeCell ref="G16:T16"/>
    <mergeCell ref="U16:X16"/>
    <mergeCell ref="G17:T17"/>
    <mergeCell ref="U17:X17"/>
    <mergeCell ref="P14:R14"/>
    <mergeCell ref="S14:T14"/>
    <mergeCell ref="B23:F23"/>
    <mergeCell ref="G23:T23"/>
    <mergeCell ref="U23:X23"/>
    <mergeCell ref="G20:T20"/>
    <mergeCell ref="U20:X20"/>
    <mergeCell ref="G21:T21"/>
    <mergeCell ref="U21:X21"/>
    <mergeCell ref="U14:X14"/>
    <mergeCell ref="G15:H15"/>
    <mergeCell ref="I15:T15"/>
    <mergeCell ref="U15:X15"/>
    <mergeCell ref="N14:O14"/>
    <mergeCell ref="L14:M14"/>
    <mergeCell ref="I14:K14"/>
    <mergeCell ref="G14:H14"/>
    <mergeCell ref="B12:F12"/>
    <mergeCell ref="G12:T12"/>
    <mergeCell ref="U12:Y12"/>
    <mergeCell ref="B7:E7"/>
    <mergeCell ref="F7:M7"/>
    <mergeCell ref="O7:Y7"/>
    <mergeCell ref="B8:F8"/>
    <mergeCell ref="G8:H8"/>
    <mergeCell ref="I8:M8"/>
    <mergeCell ref="N8:R8"/>
    <mergeCell ref="S8:U8"/>
    <mergeCell ref="V8:Y8"/>
    <mergeCell ref="B9:E9"/>
    <mergeCell ref="F9:M9"/>
    <mergeCell ref="N9:R9"/>
    <mergeCell ref="S9:Y9"/>
    <mergeCell ref="A1:Z1"/>
    <mergeCell ref="B2:Y2"/>
    <mergeCell ref="B3:E3"/>
    <mergeCell ref="F3:H3"/>
    <mergeCell ref="I3:M3"/>
    <mergeCell ref="N3:Y3"/>
    <mergeCell ref="B10:E10"/>
    <mergeCell ref="F10:M10"/>
    <mergeCell ref="N10:R10"/>
    <mergeCell ref="S10:Y10"/>
    <mergeCell ref="B4:E4"/>
    <mergeCell ref="F4:Y4"/>
    <mergeCell ref="B5:E5"/>
    <mergeCell ref="F5:Y5"/>
    <mergeCell ref="B6:E6"/>
    <mergeCell ref="F6:M6"/>
    <mergeCell ref="N6:R6"/>
    <mergeCell ref="S6:Y6"/>
    <mergeCell ref="C16:F16"/>
    <mergeCell ref="C17:F17"/>
    <mergeCell ref="B18:B22"/>
    <mergeCell ref="C18:F18"/>
    <mergeCell ref="C19:F19"/>
    <mergeCell ref="C20:F20"/>
    <mergeCell ref="C21:F21"/>
    <mergeCell ref="C22:F22"/>
    <mergeCell ref="B13:B17"/>
    <mergeCell ref="C13:F15"/>
  </mergeCells>
  <phoneticPr fontId="2"/>
  <dataValidations count="1">
    <dataValidation type="list" allowBlank="1" showInputMessage="1" showErrorMessage="1" sqref="Q18 G18 M18" xr:uid="{9856452B-7BD3-40DC-B4F9-A3B5A87DB144}">
      <formula1>"〇,"</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98E80-9950-4D1C-95A5-88172C64976B}">
  <sheetPr>
    <tabColor theme="3"/>
  </sheetPr>
  <dimension ref="A1:Z29"/>
  <sheetViews>
    <sheetView zoomScale="110" zoomScaleNormal="110" workbookViewId="0">
      <selection activeCell="AJ19" sqref="AJ19"/>
    </sheetView>
  </sheetViews>
  <sheetFormatPr defaultColWidth="9" defaultRowHeight="15.45" x14ac:dyDescent="0.25"/>
  <cols>
    <col min="1" max="1" width="0.84375" style="31" customWidth="1"/>
    <col min="2" max="6" width="4.61328125" style="31" customWidth="1"/>
    <col min="7" max="9" width="3.3828125" style="31" customWidth="1"/>
    <col min="10" max="11" width="2.15234375" style="31" customWidth="1"/>
    <col min="12" max="25" width="3.3828125" style="31" customWidth="1"/>
    <col min="26" max="26" width="0.84375" style="31" customWidth="1"/>
    <col min="27" max="32" width="3.3828125" style="31" customWidth="1"/>
    <col min="33" max="35" width="3.61328125" style="31" customWidth="1"/>
    <col min="36" max="16384" width="9" style="31"/>
  </cols>
  <sheetData>
    <row r="1" spans="1:26" ht="27.45" x14ac:dyDescent="0.25">
      <c r="A1" s="416" t="s">
        <v>125</v>
      </c>
      <c r="B1" s="416"/>
      <c r="C1" s="416"/>
      <c r="D1" s="416"/>
      <c r="E1" s="416"/>
      <c r="F1" s="416"/>
      <c r="G1" s="416"/>
      <c r="H1" s="416"/>
      <c r="I1" s="416"/>
      <c r="J1" s="416"/>
      <c r="K1" s="416"/>
      <c r="L1" s="416"/>
      <c r="M1" s="416"/>
      <c r="N1" s="416"/>
      <c r="O1" s="416"/>
      <c r="P1" s="416"/>
      <c r="Q1" s="416"/>
      <c r="R1" s="416"/>
      <c r="S1" s="416"/>
      <c r="T1" s="416"/>
      <c r="U1" s="416"/>
      <c r="V1" s="416"/>
      <c r="W1" s="416"/>
      <c r="X1" s="416"/>
      <c r="Y1" s="417"/>
      <c r="Z1" s="417"/>
    </row>
    <row r="2" spans="1:26" ht="15.9" thickBot="1" x14ac:dyDescent="0.3">
      <c r="B2" s="327">
        <f ca="1">NOW()</f>
        <v>46106.642128240739</v>
      </c>
      <c r="C2" s="327"/>
      <c r="D2" s="327"/>
      <c r="E2" s="327"/>
      <c r="F2" s="327"/>
      <c r="G2" s="327"/>
      <c r="H2" s="327"/>
      <c r="I2" s="327"/>
      <c r="J2" s="327"/>
      <c r="K2" s="327"/>
      <c r="L2" s="327"/>
      <c r="M2" s="327"/>
      <c r="N2" s="327"/>
      <c r="O2" s="327"/>
      <c r="P2" s="327"/>
      <c r="Q2" s="327"/>
      <c r="R2" s="327"/>
      <c r="S2" s="327"/>
      <c r="T2" s="327"/>
      <c r="U2" s="327"/>
      <c r="V2" s="327"/>
      <c r="W2" s="327"/>
      <c r="X2" s="327"/>
      <c r="Y2" s="327"/>
    </row>
    <row r="3" spans="1:26" s="32" customFormat="1" ht="30" customHeight="1" x14ac:dyDescent="0.25">
      <c r="B3" s="328" t="s">
        <v>0</v>
      </c>
      <c r="C3" s="329"/>
      <c r="D3" s="329"/>
      <c r="E3" s="329"/>
      <c r="F3" s="170" t="s">
        <v>111</v>
      </c>
      <c r="G3" s="330"/>
      <c r="H3" s="330"/>
      <c r="I3" s="331" t="s">
        <v>1</v>
      </c>
      <c r="J3" s="332"/>
      <c r="K3" s="332"/>
      <c r="L3" s="332"/>
      <c r="M3" s="333"/>
      <c r="N3" s="334">
        <f>基本情報入力シート!B5</f>
        <v>0</v>
      </c>
      <c r="O3" s="334"/>
      <c r="P3" s="334"/>
      <c r="Q3" s="334"/>
      <c r="R3" s="334"/>
      <c r="S3" s="334"/>
      <c r="T3" s="334"/>
      <c r="U3" s="334"/>
      <c r="V3" s="334"/>
      <c r="W3" s="334"/>
      <c r="X3" s="334"/>
      <c r="Y3" s="335"/>
    </row>
    <row r="4" spans="1:26" s="32" customFormat="1" ht="30" customHeight="1" x14ac:dyDescent="0.25">
      <c r="B4" s="315" t="s">
        <v>32</v>
      </c>
      <c r="C4" s="316"/>
      <c r="D4" s="316"/>
      <c r="E4" s="316"/>
      <c r="F4" s="317">
        <f>基本情報入力シート!B7</f>
        <v>0</v>
      </c>
      <c r="G4" s="318"/>
      <c r="H4" s="318"/>
      <c r="I4" s="318"/>
      <c r="J4" s="318"/>
      <c r="K4" s="318"/>
      <c r="L4" s="318"/>
      <c r="M4" s="318"/>
      <c r="N4" s="318"/>
      <c r="O4" s="318"/>
      <c r="P4" s="318"/>
      <c r="Q4" s="318"/>
      <c r="R4" s="318"/>
      <c r="S4" s="318"/>
      <c r="T4" s="318"/>
      <c r="U4" s="318"/>
      <c r="V4" s="318"/>
      <c r="W4" s="318"/>
      <c r="X4" s="318"/>
      <c r="Y4" s="319"/>
    </row>
    <row r="5" spans="1:26" s="32" customFormat="1" ht="30" customHeight="1" x14ac:dyDescent="0.25">
      <c r="B5" s="315" t="s">
        <v>12</v>
      </c>
      <c r="C5" s="316"/>
      <c r="D5" s="316"/>
      <c r="E5" s="316"/>
      <c r="F5" s="320">
        <f>基本情報入力シート!B8</f>
        <v>0</v>
      </c>
      <c r="G5" s="320"/>
      <c r="H5" s="320"/>
      <c r="I5" s="320"/>
      <c r="J5" s="320"/>
      <c r="K5" s="320"/>
      <c r="L5" s="320"/>
      <c r="M5" s="320"/>
      <c r="N5" s="320"/>
      <c r="O5" s="320"/>
      <c r="P5" s="320"/>
      <c r="Q5" s="320"/>
      <c r="R5" s="320"/>
      <c r="S5" s="320"/>
      <c r="T5" s="320"/>
      <c r="U5" s="320"/>
      <c r="V5" s="320"/>
      <c r="W5" s="320"/>
      <c r="X5" s="320"/>
      <c r="Y5" s="321"/>
    </row>
    <row r="6" spans="1:26" s="32" customFormat="1" ht="30" customHeight="1" x14ac:dyDescent="0.25">
      <c r="B6" s="315" t="s">
        <v>39</v>
      </c>
      <c r="C6" s="316"/>
      <c r="D6" s="316"/>
      <c r="E6" s="316"/>
      <c r="F6" s="317">
        <f>基本情報入力シート!B13</f>
        <v>0</v>
      </c>
      <c r="G6" s="318"/>
      <c r="H6" s="318"/>
      <c r="I6" s="318"/>
      <c r="J6" s="318"/>
      <c r="K6" s="318"/>
      <c r="L6" s="318"/>
      <c r="M6" s="318"/>
      <c r="N6" s="322" t="s">
        <v>22</v>
      </c>
      <c r="O6" s="323"/>
      <c r="P6" s="323"/>
      <c r="Q6" s="323"/>
      <c r="R6" s="323"/>
      <c r="S6" s="324">
        <f>基本情報入力シート!B14</f>
        <v>0</v>
      </c>
      <c r="T6" s="318"/>
      <c r="U6" s="318"/>
      <c r="V6" s="318"/>
      <c r="W6" s="318"/>
      <c r="X6" s="318"/>
      <c r="Y6" s="319"/>
    </row>
    <row r="7" spans="1:26" s="32" customFormat="1" ht="30" customHeight="1" x14ac:dyDescent="0.25">
      <c r="B7" s="315" t="s">
        <v>17</v>
      </c>
      <c r="C7" s="316"/>
      <c r="D7" s="316"/>
      <c r="E7" s="316"/>
      <c r="F7" s="340">
        <f>基本情報入力シート!B11</f>
        <v>0</v>
      </c>
      <c r="G7" s="341"/>
      <c r="H7" s="341"/>
      <c r="I7" s="341"/>
      <c r="J7" s="341"/>
      <c r="K7" s="341"/>
      <c r="L7" s="341"/>
      <c r="M7" s="341"/>
      <c r="N7" s="33" t="s">
        <v>19</v>
      </c>
      <c r="O7" s="341">
        <f>基本情報入力シート!D11</f>
        <v>0</v>
      </c>
      <c r="P7" s="341"/>
      <c r="Q7" s="341"/>
      <c r="R7" s="341"/>
      <c r="S7" s="341"/>
      <c r="T7" s="341"/>
      <c r="U7" s="341"/>
      <c r="V7" s="341"/>
      <c r="W7" s="341"/>
      <c r="X7" s="341"/>
      <c r="Y7" s="342"/>
    </row>
    <row r="8" spans="1:26" s="32" customFormat="1" ht="30" customHeight="1" thickBot="1" x14ac:dyDescent="0.3">
      <c r="B8" s="343" t="s">
        <v>4</v>
      </c>
      <c r="C8" s="344"/>
      <c r="D8" s="344"/>
      <c r="E8" s="344"/>
      <c r="F8" s="344"/>
      <c r="G8" s="311">
        <f>基本情報入力シート!B9</f>
        <v>10</v>
      </c>
      <c r="H8" s="312"/>
      <c r="I8" s="345" t="s">
        <v>5</v>
      </c>
      <c r="J8" s="344"/>
      <c r="K8" s="344"/>
      <c r="L8" s="344"/>
      <c r="M8" s="346"/>
      <c r="N8" s="347" t="s">
        <v>64</v>
      </c>
      <c r="O8" s="348"/>
      <c r="P8" s="348"/>
      <c r="Q8" s="348"/>
      <c r="R8" s="349"/>
      <c r="S8" s="312">
        <f>基本情報入力シート!B10</f>
        <v>2</v>
      </c>
      <c r="T8" s="312"/>
      <c r="U8" s="350"/>
      <c r="V8" s="351" t="s">
        <v>23</v>
      </c>
      <c r="W8" s="351"/>
      <c r="X8" s="352"/>
      <c r="Y8" s="353"/>
    </row>
    <row r="9" spans="1:26" s="32" customFormat="1" ht="30" customHeight="1" x14ac:dyDescent="0.25">
      <c r="B9" s="315" t="s">
        <v>55</v>
      </c>
      <c r="C9" s="316"/>
      <c r="D9" s="316"/>
      <c r="E9" s="316"/>
      <c r="F9" s="354" t="str">
        <f>基本情報入力シート!B23</f>
        <v>田口　文</v>
      </c>
      <c r="G9" s="355"/>
      <c r="H9" s="355"/>
      <c r="I9" s="355"/>
      <c r="J9" s="355"/>
      <c r="K9" s="355"/>
      <c r="L9" s="355"/>
      <c r="M9" s="355"/>
      <c r="N9" s="322" t="s">
        <v>62</v>
      </c>
      <c r="O9" s="323"/>
      <c r="P9" s="323"/>
      <c r="Q9" s="323"/>
      <c r="R9" s="323"/>
      <c r="S9" s="356" t="str">
        <f>基本情報入力シート!B26</f>
        <v>aya.taguchi@iqvia.com</v>
      </c>
      <c r="T9" s="357"/>
      <c r="U9" s="357"/>
      <c r="V9" s="357"/>
      <c r="W9" s="357"/>
      <c r="X9" s="357"/>
      <c r="Y9" s="358"/>
    </row>
    <row r="10" spans="1:26" s="32" customFormat="1" ht="30" customHeight="1" thickBot="1" x14ac:dyDescent="0.3">
      <c r="B10" s="307" t="s">
        <v>56</v>
      </c>
      <c r="C10" s="308"/>
      <c r="D10" s="308"/>
      <c r="E10" s="308"/>
      <c r="F10" s="309" t="str">
        <f>基本情報入力シート!B24</f>
        <v>東京都港区高輪四丁目10番18号</v>
      </c>
      <c r="G10" s="310"/>
      <c r="H10" s="310"/>
      <c r="I10" s="310"/>
      <c r="J10" s="310"/>
      <c r="K10" s="310"/>
      <c r="L10" s="310"/>
      <c r="M10" s="310"/>
      <c r="N10" s="311" t="s">
        <v>57</v>
      </c>
      <c r="O10" s="312"/>
      <c r="P10" s="312"/>
      <c r="Q10" s="312"/>
      <c r="R10" s="312"/>
      <c r="S10" s="313" t="str">
        <f>基本情報入力シート!B25</f>
        <v>070-3191-6950</v>
      </c>
      <c r="T10" s="310"/>
      <c r="U10" s="310"/>
      <c r="V10" s="310"/>
      <c r="W10" s="310"/>
      <c r="X10" s="310"/>
      <c r="Y10" s="314"/>
    </row>
    <row r="11" spans="1:26" s="32" customFormat="1" ht="13.75" thickBot="1" x14ac:dyDescent="0.3"/>
    <row r="12" spans="1:26" s="32" customFormat="1" ht="17.25" customHeight="1" thickBot="1" x14ac:dyDescent="0.3">
      <c r="B12" s="336" t="s">
        <v>6</v>
      </c>
      <c r="C12" s="337"/>
      <c r="D12" s="337"/>
      <c r="E12" s="337"/>
      <c r="F12" s="337"/>
      <c r="G12" s="337" t="s">
        <v>11</v>
      </c>
      <c r="H12" s="337"/>
      <c r="I12" s="337"/>
      <c r="J12" s="337"/>
      <c r="K12" s="337"/>
      <c r="L12" s="337"/>
      <c r="M12" s="337"/>
      <c r="N12" s="337"/>
      <c r="O12" s="337"/>
      <c r="P12" s="337"/>
      <c r="Q12" s="337"/>
      <c r="R12" s="337"/>
      <c r="S12" s="337"/>
      <c r="T12" s="338"/>
      <c r="U12" s="337" t="s">
        <v>10</v>
      </c>
      <c r="V12" s="337"/>
      <c r="W12" s="337"/>
      <c r="X12" s="337"/>
      <c r="Y12" s="339"/>
    </row>
    <row r="13" spans="1:26" s="32" customFormat="1" ht="17.25" customHeight="1" x14ac:dyDescent="0.25">
      <c r="B13" s="295" t="s">
        <v>68</v>
      </c>
      <c r="C13" s="298" t="s">
        <v>70</v>
      </c>
      <c r="D13" s="299"/>
      <c r="E13" s="299"/>
      <c r="F13" s="300"/>
      <c r="G13" s="390" t="s">
        <v>7</v>
      </c>
      <c r="H13" s="391"/>
      <c r="I13" s="391"/>
      <c r="J13" s="391"/>
      <c r="K13" s="391"/>
      <c r="L13" s="391"/>
      <c r="M13" s="391"/>
      <c r="N13" s="391"/>
      <c r="O13" s="391"/>
      <c r="P13" s="391"/>
      <c r="Q13" s="391"/>
      <c r="R13" s="391"/>
      <c r="S13" s="391"/>
      <c r="T13" s="392"/>
      <c r="U13" s="388"/>
      <c r="V13" s="389"/>
      <c r="W13" s="389"/>
      <c r="X13" s="389"/>
      <c r="Y13" s="34"/>
    </row>
    <row r="14" spans="1:26" s="32" customFormat="1" ht="17.25" customHeight="1" x14ac:dyDescent="0.25">
      <c r="B14" s="296"/>
      <c r="C14" s="301"/>
      <c r="D14" s="302"/>
      <c r="E14" s="302"/>
      <c r="F14" s="303"/>
      <c r="G14" s="369"/>
      <c r="H14" s="370"/>
      <c r="I14" s="368" t="s">
        <v>13</v>
      </c>
      <c r="J14" s="368"/>
      <c r="K14" s="368"/>
      <c r="L14" s="367"/>
      <c r="M14" s="367"/>
      <c r="N14" s="366" t="s">
        <v>14</v>
      </c>
      <c r="O14" s="366"/>
      <c r="P14" s="366"/>
      <c r="Q14" s="366"/>
      <c r="R14" s="366"/>
      <c r="S14" s="366" t="s">
        <v>2</v>
      </c>
      <c r="T14" s="415"/>
      <c r="U14" s="359">
        <v>0</v>
      </c>
      <c r="V14" s="360"/>
      <c r="W14" s="360"/>
      <c r="X14" s="360"/>
      <c r="Y14" s="35" t="s">
        <v>3</v>
      </c>
    </row>
    <row r="15" spans="1:26" s="32" customFormat="1" ht="17.25" customHeight="1" x14ac:dyDescent="0.25">
      <c r="B15" s="296"/>
      <c r="C15" s="304"/>
      <c r="D15" s="305"/>
      <c r="E15" s="305"/>
      <c r="F15" s="306"/>
      <c r="G15" s="361" t="s">
        <v>8</v>
      </c>
      <c r="H15" s="362"/>
      <c r="I15" s="362"/>
      <c r="J15" s="362"/>
      <c r="K15" s="362"/>
      <c r="L15" s="362"/>
      <c r="M15" s="362"/>
      <c r="N15" s="362"/>
      <c r="O15" s="362"/>
      <c r="P15" s="362"/>
      <c r="Q15" s="362"/>
      <c r="R15" s="362"/>
      <c r="S15" s="362"/>
      <c r="T15" s="363"/>
      <c r="U15" s="364">
        <v>0</v>
      </c>
      <c r="V15" s="365"/>
      <c r="W15" s="365"/>
      <c r="X15" s="365"/>
      <c r="Y15" s="36" t="s">
        <v>3</v>
      </c>
    </row>
    <row r="16" spans="1:26" s="32" customFormat="1" ht="25" customHeight="1" x14ac:dyDescent="0.25">
      <c r="B16" s="296"/>
      <c r="C16" s="274" t="s">
        <v>66</v>
      </c>
      <c r="D16" s="275"/>
      <c r="E16" s="275"/>
      <c r="F16" s="276"/>
      <c r="G16" s="405" t="s">
        <v>74</v>
      </c>
      <c r="H16" s="406"/>
      <c r="I16" s="406"/>
      <c r="J16" s="406"/>
      <c r="K16" s="406"/>
      <c r="L16" s="406"/>
      <c r="M16" s="406"/>
      <c r="N16" s="406"/>
      <c r="O16" s="406"/>
      <c r="P16" s="406"/>
      <c r="Q16" s="406"/>
      <c r="R16" s="406"/>
      <c r="S16" s="406"/>
      <c r="T16" s="407"/>
      <c r="U16" s="408">
        <f>ROUNDUP((U14+U15)*0.1,)</f>
        <v>0</v>
      </c>
      <c r="V16" s="409"/>
      <c r="W16" s="409"/>
      <c r="X16" s="409"/>
      <c r="Y16" s="35" t="s">
        <v>3</v>
      </c>
    </row>
    <row r="17" spans="2:25" s="32" customFormat="1" ht="25" customHeight="1" thickBot="1" x14ac:dyDescent="0.3">
      <c r="B17" s="297"/>
      <c r="C17" s="277" t="s">
        <v>67</v>
      </c>
      <c r="D17" s="278"/>
      <c r="E17" s="278"/>
      <c r="F17" s="279"/>
      <c r="G17" s="410" t="s">
        <v>43</v>
      </c>
      <c r="H17" s="411"/>
      <c r="I17" s="411"/>
      <c r="J17" s="411"/>
      <c r="K17" s="411"/>
      <c r="L17" s="411"/>
      <c r="M17" s="411"/>
      <c r="N17" s="411"/>
      <c r="O17" s="411"/>
      <c r="P17" s="411"/>
      <c r="Q17" s="411"/>
      <c r="R17" s="411"/>
      <c r="S17" s="411"/>
      <c r="T17" s="412"/>
      <c r="U17" s="413">
        <v>0</v>
      </c>
      <c r="V17" s="414"/>
      <c r="W17" s="414"/>
      <c r="X17" s="414"/>
      <c r="Y17" s="37" t="s">
        <v>3</v>
      </c>
    </row>
    <row r="18" spans="2:25" s="32" customFormat="1" ht="48.75" customHeight="1" x14ac:dyDescent="0.25">
      <c r="B18" s="280" t="s">
        <v>69</v>
      </c>
      <c r="C18" s="283" t="s">
        <v>44</v>
      </c>
      <c r="D18" s="284"/>
      <c r="E18" s="284"/>
      <c r="F18" s="285"/>
      <c r="G18" s="38" t="s">
        <v>37</v>
      </c>
      <c r="H18" s="284" t="s">
        <v>35</v>
      </c>
      <c r="I18" s="284"/>
      <c r="J18" s="284"/>
      <c r="K18" s="284"/>
      <c r="L18" s="285"/>
      <c r="M18" s="38"/>
      <c r="N18" s="398" t="s">
        <v>78</v>
      </c>
      <c r="O18" s="398"/>
      <c r="P18" s="399"/>
      <c r="Q18" s="38"/>
      <c r="R18" s="284" t="s">
        <v>36</v>
      </c>
      <c r="S18" s="284"/>
      <c r="T18" s="285"/>
      <c r="U18" s="382">
        <f>IF($G18="〇",30000,(IF($M18="〇",10000,(IF($Q18="〇",20000,0)))))</f>
        <v>30000</v>
      </c>
      <c r="V18" s="383"/>
      <c r="W18" s="383"/>
      <c r="X18" s="383"/>
      <c r="Y18" s="39" t="s">
        <v>3</v>
      </c>
    </row>
    <row r="19" spans="2:25" s="32" customFormat="1" ht="25" customHeight="1" thickBot="1" x14ac:dyDescent="0.3">
      <c r="B19" s="281"/>
      <c r="C19" s="286" t="s">
        <v>45</v>
      </c>
      <c r="D19" s="287"/>
      <c r="E19" s="287"/>
      <c r="F19" s="288"/>
      <c r="G19" s="400" t="s">
        <v>113</v>
      </c>
      <c r="H19" s="401"/>
      <c r="I19" s="401"/>
      <c r="J19" s="401"/>
      <c r="K19" s="401"/>
      <c r="L19" s="401"/>
      <c r="M19" s="401"/>
      <c r="N19" s="401"/>
      <c r="O19" s="401"/>
      <c r="P19" s="401"/>
      <c r="Q19" s="401"/>
      <c r="R19" s="401"/>
      <c r="S19" s="401"/>
      <c r="T19" s="402"/>
      <c r="U19" s="403">
        <f>ROUNDUP(U18*0.1,)</f>
        <v>3000</v>
      </c>
      <c r="V19" s="404"/>
      <c r="W19" s="404"/>
      <c r="X19" s="404"/>
      <c r="Y19" s="40" t="s">
        <v>3</v>
      </c>
    </row>
    <row r="20" spans="2:25" s="32" customFormat="1" ht="25" customHeight="1" x14ac:dyDescent="0.25">
      <c r="B20" s="281"/>
      <c r="C20" s="283" t="s">
        <v>76</v>
      </c>
      <c r="D20" s="284"/>
      <c r="E20" s="284"/>
      <c r="F20" s="285"/>
      <c r="G20" s="379" t="s">
        <v>77</v>
      </c>
      <c r="H20" s="380"/>
      <c r="I20" s="380"/>
      <c r="J20" s="380"/>
      <c r="K20" s="380"/>
      <c r="L20" s="380"/>
      <c r="M20" s="380"/>
      <c r="N20" s="380"/>
      <c r="O20" s="380"/>
      <c r="P20" s="380"/>
      <c r="Q20" s="380"/>
      <c r="R20" s="380"/>
      <c r="S20" s="380"/>
      <c r="T20" s="381"/>
      <c r="U20" s="382">
        <f>ROUNDUP((U14+U15+U18)*0.3,)</f>
        <v>9000</v>
      </c>
      <c r="V20" s="383"/>
      <c r="W20" s="383"/>
      <c r="X20" s="383"/>
      <c r="Y20" s="39" t="s">
        <v>3</v>
      </c>
    </row>
    <row r="21" spans="2:25" s="32" customFormat="1" ht="25" customHeight="1" x14ac:dyDescent="0.25">
      <c r="B21" s="281"/>
      <c r="C21" s="289" t="s">
        <v>46</v>
      </c>
      <c r="D21" s="290"/>
      <c r="E21" s="290"/>
      <c r="F21" s="291"/>
      <c r="G21" s="215" t="s">
        <v>114</v>
      </c>
      <c r="H21" s="384"/>
      <c r="I21" s="384"/>
      <c r="J21" s="384"/>
      <c r="K21" s="384"/>
      <c r="L21" s="384"/>
      <c r="M21" s="384"/>
      <c r="N21" s="384"/>
      <c r="O21" s="384"/>
      <c r="P21" s="384"/>
      <c r="Q21" s="384"/>
      <c r="R21" s="384"/>
      <c r="S21" s="384"/>
      <c r="T21" s="385"/>
      <c r="U21" s="386">
        <f>ROUNDUP(U20*0.1,)</f>
        <v>900</v>
      </c>
      <c r="V21" s="387"/>
      <c r="W21" s="387"/>
      <c r="X21" s="387"/>
      <c r="Y21" s="40" t="s">
        <v>3</v>
      </c>
    </row>
    <row r="22" spans="2:25" s="32" customFormat="1" ht="25" customHeight="1" thickBot="1" x14ac:dyDescent="0.3">
      <c r="B22" s="282"/>
      <c r="C22" s="292" t="s">
        <v>48</v>
      </c>
      <c r="D22" s="293"/>
      <c r="E22" s="293"/>
      <c r="F22" s="294"/>
      <c r="G22" s="393" t="s">
        <v>49</v>
      </c>
      <c r="H22" s="394"/>
      <c r="I22" s="394"/>
      <c r="J22" s="394"/>
      <c r="K22" s="394"/>
      <c r="L22" s="394"/>
      <c r="M22" s="394"/>
      <c r="N22" s="394"/>
      <c r="O22" s="394"/>
      <c r="P22" s="394"/>
      <c r="Q22" s="394"/>
      <c r="R22" s="394"/>
      <c r="S22" s="394"/>
      <c r="T22" s="395"/>
      <c r="U22" s="396">
        <f>U18+U19+U20+U21</f>
        <v>42900</v>
      </c>
      <c r="V22" s="397"/>
      <c r="W22" s="397"/>
      <c r="X22" s="397"/>
      <c r="Y22" s="41" t="s">
        <v>3</v>
      </c>
    </row>
    <row r="23" spans="2:25" s="32" customFormat="1" ht="25" customHeight="1" thickBot="1" x14ac:dyDescent="0.3">
      <c r="B23" s="371" t="s">
        <v>9</v>
      </c>
      <c r="C23" s="372"/>
      <c r="D23" s="372"/>
      <c r="E23" s="372"/>
      <c r="F23" s="373"/>
      <c r="G23" s="374" t="s">
        <v>50</v>
      </c>
      <c r="H23" s="375"/>
      <c r="I23" s="375"/>
      <c r="J23" s="375"/>
      <c r="K23" s="375"/>
      <c r="L23" s="375"/>
      <c r="M23" s="375"/>
      <c r="N23" s="375"/>
      <c r="O23" s="375"/>
      <c r="P23" s="375"/>
      <c r="Q23" s="375"/>
      <c r="R23" s="375"/>
      <c r="S23" s="375"/>
      <c r="T23" s="376"/>
      <c r="U23" s="377">
        <f>U17+U22</f>
        <v>42900</v>
      </c>
      <c r="V23" s="378"/>
      <c r="W23" s="378"/>
      <c r="X23" s="378"/>
      <c r="Y23" s="42" t="s">
        <v>3</v>
      </c>
    </row>
    <row r="24" spans="2:25" s="32" customFormat="1" ht="13.3" x14ac:dyDescent="0.25"/>
    <row r="25" spans="2:25" s="32" customFormat="1" ht="13.3" x14ac:dyDescent="0.25"/>
    <row r="26" spans="2:25" s="32" customFormat="1" ht="13.3" x14ac:dyDescent="0.25"/>
    <row r="27" spans="2:25" s="32" customFormat="1" ht="13.3" x14ac:dyDescent="0.25"/>
    <row r="28" spans="2:25" s="32" customFormat="1" ht="13.3" x14ac:dyDescent="0.25"/>
    <row r="29" spans="2:25" s="32" customFormat="1" ht="13.3" x14ac:dyDescent="0.25"/>
  </sheetData>
  <sheetProtection algorithmName="SHA-512" hashValue="KGNvTCV4+BHeyWx8IV72p7W6Or7APBDD4nodXO3rmXXjRAAevNV+/SWHW2UQepTs9hzMNCamTeygTxC8afHMQQ==" saltValue="BW0Ns2cymT4uh9YtqZAdgQ==" spinCount="100000" sheet="1" objects="1" scenarios="1"/>
  <protectedRanges>
    <protectedRange sqref="Q18 M18 G18 F3:H3" name="範囲2"/>
    <protectedRange password="EB60" sqref="G18 M18 Q18 F3:H3" name="範囲5"/>
  </protectedRanges>
  <mergeCells count="75">
    <mergeCell ref="A1:Z1"/>
    <mergeCell ref="B2:Y2"/>
    <mergeCell ref="B3:E3"/>
    <mergeCell ref="F3:H3"/>
    <mergeCell ref="I3:M3"/>
    <mergeCell ref="N3:Y3"/>
    <mergeCell ref="B4:E4"/>
    <mergeCell ref="F4:Y4"/>
    <mergeCell ref="B5:E5"/>
    <mergeCell ref="F5:Y5"/>
    <mergeCell ref="B6:E6"/>
    <mergeCell ref="F6:M6"/>
    <mergeCell ref="N6:R6"/>
    <mergeCell ref="S6:Y6"/>
    <mergeCell ref="B7:E7"/>
    <mergeCell ref="F7:M7"/>
    <mergeCell ref="O7:Y7"/>
    <mergeCell ref="B8:F8"/>
    <mergeCell ref="G8:H8"/>
    <mergeCell ref="I8:M8"/>
    <mergeCell ref="N8:R8"/>
    <mergeCell ref="S8:U8"/>
    <mergeCell ref="V8:Y8"/>
    <mergeCell ref="B9:E9"/>
    <mergeCell ref="F9:M9"/>
    <mergeCell ref="N9:R9"/>
    <mergeCell ref="S9:Y9"/>
    <mergeCell ref="B10:E10"/>
    <mergeCell ref="F10:M10"/>
    <mergeCell ref="N10:R10"/>
    <mergeCell ref="S10:Y10"/>
    <mergeCell ref="B12:F12"/>
    <mergeCell ref="G12:T12"/>
    <mergeCell ref="U12:Y12"/>
    <mergeCell ref="B13:B17"/>
    <mergeCell ref="C13:F15"/>
    <mergeCell ref="G13:T13"/>
    <mergeCell ref="U13:X13"/>
    <mergeCell ref="G14:H14"/>
    <mergeCell ref="I14:K14"/>
    <mergeCell ref="L14:M14"/>
    <mergeCell ref="N14:O14"/>
    <mergeCell ref="P14:R14"/>
    <mergeCell ref="S14:T14"/>
    <mergeCell ref="U14:X14"/>
    <mergeCell ref="G15:H15"/>
    <mergeCell ref="I15:T15"/>
    <mergeCell ref="U15:X15"/>
    <mergeCell ref="C16:F16"/>
    <mergeCell ref="G16:T16"/>
    <mergeCell ref="U16:X16"/>
    <mergeCell ref="C17:F17"/>
    <mergeCell ref="G17:T17"/>
    <mergeCell ref="U17:X17"/>
    <mergeCell ref="U18:X18"/>
    <mergeCell ref="C19:F19"/>
    <mergeCell ref="G19:T19"/>
    <mergeCell ref="U19:X19"/>
    <mergeCell ref="C20:F20"/>
    <mergeCell ref="B23:F23"/>
    <mergeCell ref="G23:T23"/>
    <mergeCell ref="U23:X23"/>
    <mergeCell ref="G20:T20"/>
    <mergeCell ref="U20:X20"/>
    <mergeCell ref="C21:F21"/>
    <mergeCell ref="G21:T21"/>
    <mergeCell ref="U21:X21"/>
    <mergeCell ref="C22:F22"/>
    <mergeCell ref="G22:T22"/>
    <mergeCell ref="U22:X22"/>
    <mergeCell ref="B18:B22"/>
    <mergeCell ref="C18:F18"/>
    <mergeCell ref="H18:L18"/>
    <mergeCell ref="N18:P18"/>
    <mergeCell ref="R18:T18"/>
  </mergeCells>
  <phoneticPr fontId="2"/>
  <dataValidations count="1">
    <dataValidation type="list" allowBlank="1" showInputMessage="1" showErrorMessage="1" sqref="Q18 G18 M18" xr:uid="{613AF719-29BE-45C6-BD37-6EC0C6426DC0}">
      <formula1>"〇,"</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製造販売後調査に係る経費算出基準</vt:lpstr>
      <vt:lpstr>基本情報入力シート</vt:lpstr>
      <vt:lpstr>算出内訳書-使用成績調査</vt:lpstr>
      <vt:lpstr>算出内訳書-特定使用成績調査</vt:lpstr>
      <vt:lpstr>算出内訳書-副作用報告</vt:lpstr>
      <vt:lpstr>変更・継続審査審議費用</vt:lpstr>
      <vt:lpstr>登録のみ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2014-07-01T11:34:10Z</dcterms:created>
  <dcterms:modified xsi:type="dcterms:W3CDTF">2026-03-25T06:25:06Z</dcterms:modified>
</cp:coreProperties>
</file>